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181168CB-8EC3-488D-9E24-A5D10D60DE6A}" xr6:coauthVersionLast="47" xr6:coauthVersionMax="47" xr10:uidLastSave="{00000000-0000-0000-0000-000000000000}"/>
  <bookViews>
    <workbookView xWindow="29790" yWindow="525" windowWidth="28110" windowHeight="162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5" l="1"/>
  <c r="E8" i="25"/>
  <c r="E7" i="25"/>
  <c r="E6" i="25"/>
  <c r="E5" i="25"/>
  <c r="E46" i="9" l="1"/>
  <c r="D46" i="9"/>
  <c r="C56" i="9"/>
  <c r="D69" i="9"/>
  <c r="B69" i="9"/>
  <c r="E66" i="9"/>
  <c r="F66" i="9" s="1"/>
  <c r="D66" i="9"/>
  <c r="C66" i="9"/>
  <c r="B66" i="9"/>
  <c r="B63" i="9"/>
  <c r="B59" i="9"/>
  <c r="D59" i="9"/>
  <c r="D56" i="9"/>
  <c r="B56" i="9"/>
  <c r="B53" i="9"/>
  <c r="D49" i="9"/>
  <c r="B49" i="9"/>
  <c r="B46" i="9"/>
  <c r="C46" i="9"/>
  <c r="B43" i="9"/>
  <c r="D39" i="9"/>
  <c r="B39" i="9"/>
  <c r="E36" i="9"/>
  <c r="D36" i="9"/>
  <c r="C36" i="9"/>
  <c r="B36" i="9"/>
  <c r="B33" i="9"/>
  <c r="E47" i="23"/>
  <c r="C47" i="23" s="1"/>
  <c r="E40" i="23"/>
  <c r="C40" i="23" s="1"/>
  <c r="E33" i="23"/>
  <c r="C33" i="23" s="1"/>
  <c r="E26" i="23"/>
  <c r="C26" i="23"/>
  <c r="E56" i="9" l="1"/>
  <c r="F56" i="9"/>
  <c r="F36" i="9"/>
  <c r="F46" i="9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<sst xmlns="http://schemas.openxmlformats.org/spreadsheetml/2006/main" count="718" uniqueCount="267">
  <si>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</si>
  <si>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</si>
  <si>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</si>
  <si>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</si>
  <si>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</si>
  <si>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</si>
  <si>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</si>
  <si>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</si>
  <si>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</si>
  <si>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</si>
  <si>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</si>
  <si>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</si>
  <si>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</si>
  <si>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</si>
  <si>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</si>
  <si>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</si>
  <si>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</si>
  <si>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</si>
  <si>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</si>
  <si>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</si>
  <si>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</si>
  <si>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</si>
  <si>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</si>
  <si>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</si>
  <si>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</si>
  <si>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</si>
  <si>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</si>
  <si>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</si>
  <si>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</si>
  <si>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</si>
  <si>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</si>
  <si>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</si>
  <si>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</si>
  <si>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</si>
  <si>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</si>
  <si>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</si>
  <si>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</si>
  <si>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</si>
  <si>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</si>
  <si>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</si>
  <si>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</si>
  <si>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</si>
  <si>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</si>
  <si>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</si>
  <si>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</si>
  <si>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</si>
  <si>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</si>
  <si>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</si>
  <si>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</si>
  <si>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</si>
  <si>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</si>
  <si>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</si>
  <si>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</si>
  <si>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</si>
  <si>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</si>
  <si>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</si>
  <si>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</si>
  <si>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</si>
  <si>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</si>
  <si>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</si>
  <si>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</si>
  <si>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</si>
  <si>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</si>
  <si>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</si>
  <si>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</si>
  <si>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</si>
  <si>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</si>
  <si>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</si>
  <si>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</si>
  <si>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</si>
  <si>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</si>
  <si>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</si>
  <si>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</si>
  <si>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</si>
  <si>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</si>
  <si>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</si>
  <si>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</si>
  <si>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</si>
  <si>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</si>
  <si>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</si>
  <si>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</si>
  <si>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</si>
  <si>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</si>
  <si>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</si>
  <si>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</si>
  <si>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</si>
  <si>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</si>
  <si>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</si>
  <si>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</si>
  <si>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</si>
  <si>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</si>
  <si>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</si>
  <si>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</si>
  <si>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</si>
  <si>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</si>
  <si>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</si>
  <si>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</si>
  <si>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</si>
  <si>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</si>
  <si>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</si>
  <si>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</si>
  <si>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</si>
  <si>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</si>
  <si>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</si>
  <si>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</si>
  <si>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</si>
  <si>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</si>
  <si>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</si>
  <si>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</si>
  <si>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</si>
  <si>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</si>
  <si>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</si>
  <si>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</si>
  <si>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</si>
  <si>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</si>
  <si>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</si>
  <si>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</si>
  <si>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</si>
  <si>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</si>
  <si>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</si>
  <si>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</si>
  <si>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</si>
  <si>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</si>
  <si>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</si>
  <si>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</si>
  <si>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</si>
  <si>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</si>
  <si>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</si>
  <si>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</si>
  <si>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</si>
  <si>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</si>
  <si>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</si>
  <si>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</si>
  <si>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</si>
  <si>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</si>
  <si>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</si>
  <si>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</si>
  <si>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</si>
  <si>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주식회사 한창</t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</si>
  <si>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</si>
  <si>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</si>
  <si>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</si>
  <si>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</si>
  <si>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</si>
  <si>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</si>
  <si>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</si>
  <si>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</si>
  <si>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</si>
  <si>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</si>
  <si>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</si>
  <si>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</si>
  <si>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</si>
  <si>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</si>
  <si>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방역, 소독 위탁_연간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</si>
  <si>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</si>
  <si>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</si>
  <si>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</si>
  <si>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</si>
  <si>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</si>
  <si>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</si>
  <si>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</si>
  <si>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</si>
  <si>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</si>
  <si>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</si>
  <si>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</si>
  <si>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</si>
  <si>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</si>
  <si>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</si>
  <si>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2024.05.31.</t>
    <phoneticPr fontId="5" type="noConversion"/>
  </si>
  <si>
    <t>2024.06.03.</t>
    <phoneticPr fontId="5" type="noConversion"/>
  </si>
  <si>
    <t>수의총액</t>
    <phoneticPr fontId="5" type="noConversion"/>
  </si>
  <si>
    <t>2024.06.10.</t>
    <phoneticPr fontId="5" type="noConversion"/>
  </si>
  <si>
    <t>주식회사 집텍</t>
    <phoneticPr fontId="5" type="noConversion"/>
  </si>
  <si>
    <t>7월</t>
    <phoneticPr fontId="5" type="noConversion"/>
  </si>
  <si>
    <t>2024.06.30.</t>
    <phoneticPr fontId="5" type="noConversion"/>
  </si>
  <si>
    <t>2024.07.01.</t>
    <phoneticPr fontId="5" type="noConversion"/>
  </si>
  <si>
    <t>헬스장 샤워실 방수 등 시설물 보수공사</t>
  </si>
  <si>
    <t>헬스장 샤워실 방수 등 시설물 보수공사</t>
    <phoneticPr fontId="5" type="noConversion"/>
  </si>
  <si>
    <t>2024년6월 방과후아카데미 주말전문체험[우리는 세이퍼]이동차량 임차계약</t>
  </si>
  <si>
    <t>2024년6월 방과후아카데미 주말전문체험[우리는 세이퍼]이동차량 임차계약</t>
    <phoneticPr fontId="5" type="noConversion"/>
  </si>
  <si>
    <t>2024년 특성화고 신입생 진로캠프 진로체험 박람회 및 진로직업동기부여 프로그램계약</t>
  </si>
  <si>
    <t>2024년 특성화고 신입생 진로캠프 진로체험 박람회 및 진로직업동기부여 프로그램계약</t>
    <phoneticPr fontId="5" type="noConversion"/>
  </si>
  <si>
    <t>2024년 특성화고 신입생 진로캠프 참가자 기념품 제작</t>
  </si>
  <si>
    <t>2024년 특성화고 신입생 진로캠프 참가자 기념품 제작</t>
    <phoneticPr fontId="5" type="noConversion"/>
  </si>
  <si>
    <t>2024. 하반기(7월~12월)프로그램 안내지 제작</t>
    <phoneticPr fontId="5" type="noConversion"/>
  </si>
  <si>
    <t>주식회사 집텍</t>
  </si>
  <si>
    <t>㈜선진항공여행사</t>
  </si>
  <si>
    <t>㈜선진항공여행사</t>
    <phoneticPr fontId="5" type="noConversion"/>
  </si>
  <si>
    <t>주식회사 한국미래진로센터</t>
  </si>
  <si>
    <t>주식회사 한국미래진로센터</t>
    <phoneticPr fontId="5" type="noConversion"/>
  </si>
  <si>
    <t>완다몰</t>
  </si>
  <si>
    <t>완다몰</t>
    <phoneticPr fontId="5" type="noConversion"/>
  </si>
  <si>
    <t>두리기획</t>
    <phoneticPr fontId="5" type="noConversion"/>
  </si>
  <si>
    <t>LG전기</t>
    <phoneticPr fontId="5" type="noConversion"/>
  </si>
  <si>
    <t>2024.0516.</t>
    <phoneticPr fontId="5" type="noConversion"/>
  </si>
  <si>
    <t>2024.06.04.</t>
    <phoneticPr fontId="5" type="noConversion"/>
  </si>
  <si>
    <t>2024.06.05.</t>
    <phoneticPr fontId="5" type="noConversion"/>
  </si>
  <si>
    <t>2024.05.19.</t>
    <phoneticPr fontId="5" type="noConversion"/>
  </si>
  <si>
    <t>2024.06.08.</t>
    <phoneticPr fontId="5" type="noConversion"/>
  </si>
  <si>
    <t>2024.06.12.</t>
    <phoneticPr fontId="5" type="noConversion"/>
  </si>
  <si>
    <t>2024.06.13.</t>
    <phoneticPr fontId="5" type="noConversion"/>
  </si>
  <si>
    <t>2024.06.11.</t>
    <phoneticPr fontId="5" type="noConversion"/>
  </si>
  <si>
    <t>2024.06.28.</t>
    <phoneticPr fontId="5" type="noConversion"/>
  </si>
  <si>
    <t>2024년</t>
  </si>
  <si>
    <t>미래역량교육 우리들의 메이플 수업기자재 대여</t>
  </si>
  <si>
    <t>수업기자재 대여(노트북 등)</t>
  </si>
  <si>
    <t>개</t>
  </si>
  <si>
    <t>김재철</t>
  </si>
  <si>
    <t>729-9334</t>
  </si>
  <si>
    <t>7월</t>
  </si>
  <si>
    <t>성남시청소년의회 활동보고서 제작</t>
  </si>
  <si>
    <t>활동보고서 제작</t>
  </si>
  <si>
    <t>권</t>
  </si>
  <si>
    <t>김윤미</t>
  </si>
  <si>
    <t>729-9331</t>
  </si>
  <si>
    <t>2024년 청소년방과후아카데미 둥근세상만들기 여름캠프 이동차량 임차</t>
    <phoneticPr fontId="5" type="noConversion"/>
  </si>
  <si>
    <t>김진주</t>
    <phoneticPr fontId="5" type="noConversion"/>
  </si>
  <si>
    <t>729-9343</t>
    <phoneticPr fontId="5" type="noConversion"/>
  </si>
  <si>
    <t>2024년 6월 방과후아카데미 주말전문체험 우리는 세이퍼 이동차량 임차계약</t>
    <phoneticPr fontId="5" type="noConversion"/>
  </si>
  <si>
    <t>경기도 성남시 분당구 서현로</t>
    <phoneticPr fontId="5" type="noConversion"/>
  </si>
  <si>
    <t>2024년 특성화고 신입생 진로캠프 젠로체험 박람회 및 진로직업동기부여 프로그램 계약</t>
    <phoneticPr fontId="5" type="noConversion"/>
  </si>
  <si>
    <t>2024.06.12.~2024.06.13.</t>
    <phoneticPr fontId="5" type="noConversion"/>
  </si>
  <si>
    <t>서울특별시 양천구 목동서로349, 1313호</t>
    <phoneticPr fontId="5" type="noConversion"/>
  </si>
  <si>
    <t>2024.06.05.~2024.06.11.</t>
    <phoneticPr fontId="5" type="noConversion"/>
  </si>
  <si>
    <t>경기도 성남시 수정구 논골로</t>
    <phoneticPr fontId="5" type="noConversion"/>
  </si>
  <si>
    <t>2024. 하반기(7월~12월) 프로그램 안내지 제작</t>
    <phoneticPr fontId="5" type="noConversion"/>
  </si>
  <si>
    <t>2024.06.010.~2024.06.28.</t>
    <phoneticPr fontId="5" type="noConversion"/>
  </si>
  <si>
    <t>경기도 성남시 수정구 제일로</t>
    <phoneticPr fontId="5" type="noConversion"/>
  </si>
  <si>
    <t>2024.06.18.~2024.06.25.</t>
    <phoneticPr fontId="5" type="noConversion"/>
  </si>
  <si>
    <t>2024.06.25.</t>
    <phoneticPr fontId="5" type="noConversion"/>
  </si>
  <si>
    <t>경기도 성남시 수정구 산성대로 145</t>
    <phoneticPr fontId="5" type="noConversion"/>
  </si>
  <si>
    <t>배기팬 및 펌프 수선</t>
    <phoneticPr fontId="5" type="noConversion"/>
  </si>
  <si>
    <t>셔틀버스 운전원 대기실 및 현수막 게시봉 설치공사</t>
    <phoneticPr fontId="5" type="noConversion"/>
  </si>
  <si>
    <t>2024.06.26.</t>
    <phoneticPr fontId="5" type="noConversion"/>
  </si>
  <si>
    <t>2024.06.27.~202.07.02.</t>
    <phoneticPr fontId="5" type="noConversion"/>
  </si>
  <si>
    <t>2024.06.27.</t>
    <phoneticPr fontId="5" type="noConversion"/>
  </si>
  <si>
    <t>㈜영성테크</t>
    <phoneticPr fontId="5" type="noConversion"/>
  </si>
  <si>
    <t xml:space="preserve">경기도 성남시 중원구 성남대로 </t>
    <phoneticPr fontId="5" type="noConversion"/>
  </si>
  <si>
    <t>㈜동성엠앤이</t>
    <phoneticPr fontId="5" type="noConversion"/>
  </si>
  <si>
    <t>경기도 성남시 중원구 양현로</t>
    <phoneticPr fontId="5" type="noConversion"/>
  </si>
  <si>
    <t>2024. 기계설비 성능점검 실시</t>
    <phoneticPr fontId="5" type="noConversion"/>
  </si>
  <si>
    <t>2024.07.02.~2024.07.24.</t>
    <phoneticPr fontId="5" type="noConversion"/>
  </si>
  <si>
    <t>2024.07.24.</t>
    <phoneticPr fontId="5" type="noConversion"/>
  </si>
  <si>
    <t>윤준식</t>
    <phoneticPr fontId="5" type="noConversion"/>
  </si>
  <si>
    <t>정운탁</t>
    <phoneticPr fontId="5" type="noConversion"/>
  </si>
  <si>
    <t>임채영</t>
    <phoneticPr fontId="5" type="noConversion"/>
  </si>
  <si>
    <t>장동혁\</t>
    <phoneticPr fontId="5" type="noConversion"/>
  </si>
  <si>
    <t>장철규</t>
    <phoneticPr fontId="5" type="noConversion"/>
  </si>
  <si>
    <t>최영단</t>
    <phoneticPr fontId="5" type="noConversion"/>
  </si>
  <si>
    <t>서준석</t>
    <phoneticPr fontId="5" type="noConversion"/>
  </si>
  <si>
    <t>전기선로 증설 공사</t>
    <phoneticPr fontId="5" type="noConversion"/>
  </si>
  <si>
    <t>배영현</t>
    <phoneticPr fontId="5" type="noConversion"/>
  </si>
  <si>
    <t>729-9311</t>
    <phoneticPr fontId="5" type="noConversion"/>
  </si>
  <si>
    <t>전기</t>
    <phoneticPr fontId="5" type="noConversion"/>
  </si>
  <si>
    <t>전기차충전소 안전용품구입</t>
  </si>
  <si>
    <t>차량질식소화포</t>
  </si>
  <si>
    <t>배영현</t>
  </si>
  <si>
    <t>729-9311</t>
  </si>
  <si>
    <t>청소위생용품구입</t>
  </si>
  <si>
    <t>점보롤화장지등</t>
  </si>
  <si>
    <t>개</t>
    <phoneticPr fontId="5" type="noConversion"/>
  </si>
  <si>
    <t>자매결연도시 교류활동사업 본활동 숙박비 및 식비 지급</t>
    <phoneticPr fontId="5" type="noConversion"/>
  </si>
  <si>
    <t>박시진</t>
    <phoneticPr fontId="5" type="noConversion"/>
  </si>
  <si>
    <t>729-9339</t>
    <phoneticPr fontId="5" type="noConversion"/>
  </si>
  <si>
    <t>자매결연도시 교류활동사업 본활동 숙박비, 체험비, 식비 지급</t>
    <phoneticPr fontId="5" type="noConversion"/>
  </si>
  <si>
    <t>자매결연도시 교류활동사업 본활동 차량(버스) 임차</t>
    <phoneticPr fontId="5" type="noConversion"/>
  </si>
  <si>
    <t>자매결연도시 교류활동사업 본활동 영상 촬영 및 제작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</si>
</sst>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  <numFmt numFmtId="183" formatCode="#,##0_);[Red]\(#,##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182" fontId="17" fillId="3" borderId="28" xfId="0" applyNumberFormat="1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shrinkToFit="1"/>
    </xf>
    <xf numFmtId="0" fontId="18" fillId="4" borderId="58" xfId="0" applyFont="1" applyFill="1" applyBorder="1" applyAlignment="1">
      <alignment horizontal="center" vertical="center" shrinkToFit="1"/>
    </xf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0" fontId="18" fillId="4" borderId="63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61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61" xfId="259" applyFont="1" applyFill="1" applyBorder="1" applyAlignment="1">
      <alignment horizontal="left" vertical="center" shrinkToFit="1"/>
    </xf>
    <xf numFmtId="0" fontId="22" fillId="0" borderId="61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180" fontId="18" fillId="0" borderId="51" xfId="0" applyNumberFormat="1" applyFont="1" applyBorder="1" applyAlignment="1">
      <alignment horizontal="center" vertical="center" shrinkToFit="1"/>
    </xf>
    <xf numFmtId="179" fontId="18" fillId="4" borderId="49" xfId="0" applyNumberFormat="1" applyFont="1" applyFill="1" applyBorder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49" fontId="22" fillId="2" borderId="65" xfId="0" applyNumberFormat="1" applyFont="1" applyFill="1" applyBorder="1" applyAlignment="1">
      <alignment horizontal="center" vertical="center"/>
    </xf>
    <xf numFmtId="49" fontId="22" fillId="2" borderId="66" xfId="0" applyNumberFormat="1" applyFont="1" applyFill="1" applyBorder="1" applyAlignment="1">
      <alignment horizontal="center" vertical="center"/>
    </xf>
    <xf numFmtId="49" fontId="22" fillId="2" borderId="66" xfId="0" applyNumberFormat="1" applyFont="1" applyFill="1" applyBorder="1" applyAlignment="1">
      <alignment horizontal="center" vertical="center" wrapText="1"/>
    </xf>
    <xf numFmtId="49" fontId="22" fillId="2" borderId="67" xfId="0" applyNumberFormat="1" applyFont="1" applyFill="1" applyBorder="1" applyAlignment="1">
      <alignment horizontal="center" vertical="center"/>
    </xf>
    <xf numFmtId="49" fontId="23" fillId="2" borderId="65" xfId="0" applyNumberFormat="1" applyFont="1" applyFill="1" applyBorder="1" applyAlignment="1">
      <alignment horizontal="center" vertical="center"/>
    </xf>
    <xf numFmtId="49" fontId="23" fillId="2" borderId="66" xfId="0" applyNumberFormat="1" applyFont="1" applyFill="1" applyBorder="1" applyAlignment="1">
      <alignment horizontal="center" vertical="center"/>
    </xf>
    <xf numFmtId="49" fontId="23" fillId="2" borderId="67" xfId="0" applyNumberFormat="1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0" fontId="29" fillId="0" borderId="1" xfId="0" quotePrefix="1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left" vertical="center"/>
    </xf>
    <xf numFmtId="41" fontId="22" fillId="0" borderId="1" xfId="1" quotePrefix="1" applyFont="1" applyFill="1" applyBorder="1" applyAlignment="1">
      <alignment horizontal="right" vertical="center"/>
    </xf>
    <xf numFmtId="0" fontId="22" fillId="0" borderId="1" xfId="259" applyNumberFormat="1" applyFont="1" applyFill="1" applyBorder="1" applyAlignment="1">
      <alignment horizontal="center" vertical="center" shrinkToFit="1"/>
    </xf>
    <xf numFmtId="0" fontId="23" fillId="0" borderId="60" xfId="0" applyFont="1" applyFill="1" applyBorder="1" applyAlignment="1">
      <alignment horizontal="left" vertical="center"/>
    </xf>
    <xf numFmtId="0" fontId="22" fillId="0" borderId="6" xfId="259" applyNumberFormat="1" applyFont="1" applyFill="1" applyBorder="1" applyAlignment="1">
      <alignment horizontal="center" vertical="center" shrinkToFit="1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shrinkToFit="1"/>
    </xf>
    <xf numFmtId="180" fontId="18" fillId="0" borderId="62" xfId="0" applyNumberFormat="1" applyFont="1" applyBorder="1" applyAlignment="1">
      <alignment horizontal="center" vertical="center" shrinkToFit="1"/>
    </xf>
    <xf numFmtId="179" fontId="18" fillId="4" borderId="63" xfId="0" applyNumberFormat="1" applyFont="1" applyFill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38" fontId="18" fillId="4" borderId="63" xfId="256" applyNumberFormat="1" applyFont="1" applyFill="1" applyBorder="1" applyAlignment="1">
      <alignment horizontal="center" vertical="center" shrinkToFit="1"/>
    </xf>
    <xf numFmtId="0" fontId="18" fillId="4" borderId="63" xfId="0" quotePrefix="1" applyFont="1" applyFill="1" applyBorder="1" applyAlignment="1">
      <alignment horizontal="center" vertical="center" shrinkToFit="1"/>
    </xf>
    <xf numFmtId="41" fontId="18" fillId="4" borderId="63" xfId="257" applyFont="1" applyFill="1" applyBorder="1" applyAlignment="1">
      <alignment horizontal="center" vertical="center" shrinkToFit="1"/>
    </xf>
    <xf numFmtId="0" fontId="18" fillId="4" borderId="64" xfId="0" applyFont="1" applyFill="1" applyBorder="1" applyAlignment="1">
      <alignment horizontal="center" vertical="center" shrinkToFit="1"/>
    </xf>
    <xf numFmtId="180" fontId="18" fillId="0" borderId="60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38" fontId="18" fillId="4" borderId="6" xfId="256" applyNumberFormat="1" applyFont="1" applyFill="1" applyBorder="1" applyAlignment="1">
      <alignment horizontal="center" vertical="center" shrinkToFit="1"/>
    </xf>
    <xf numFmtId="41" fontId="18" fillId="4" borderId="6" xfId="257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  <xf numFmtId="3" fontId="18" fillId="4" borderId="6" xfId="0" quotePrefix="1" applyNumberFormat="1" applyFont="1" applyFill="1" applyBorder="1" applyAlignment="1">
      <alignment horizontal="center" vertical="center" shrinkToFit="1"/>
    </xf>
    <xf numFmtId="181" fontId="18" fillId="0" borderId="57" xfId="0" applyNumberFormat="1" applyFont="1" applyBorder="1" applyAlignment="1">
      <alignment horizontal="center" vertical="center" shrinkToFit="1"/>
    </xf>
    <xf numFmtId="179" fontId="18" fillId="0" borderId="58" xfId="0" applyNumberFormat="1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38" fontId="18" fillId="4" borderId="58" xfId="2" applyNumberFormat="1" applyFont="1" applyFill="1" applyBorder="1" applyAlignment="1">
      <alignment horizontal="center" vertical="center" shrinkToFit="1"/>
    </xf>
    <xf numFmtId="41" fontId="18" fillId="4" borderId="58" xfId="1" quotePrefix="1" applyFont="1" applyFill="1" applyBorder="1" applyAlignment="1">
      <alignment horizontal="center" vertical="center" shrinkToFit="1"/>
    </xf>
    <xf numFmtId="177" fontId="18" fillId="4" borderId="58" xfId="1" applyNumberFormat="1" applyFont="1" applyFill="1" applyBorder="1" applyAlignment="1">
      <alignment horizontal="center" vertical="center" shrinkToFit="1"/>
    </xf>
    <xf numFmtId="41" fontId="18" fillId="4" borderId="59" xfId="258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left" vertical="center" shrinkToFit="1"/>
    </xf>
    <xf numFmtId="0" fontId="18" fillId="0" borderId="49" xfId="0" applyFont="1" applyBorder="1" applyAlignment="1">
      <alignment horizontal="left" vertical="center" shrinkToFit="1"/>
    </xf>
    <xf numFmtId="0" fontId="18" fillId="0" borderId="49" xfId="0" quotePrefix="1" applyFont="1" applyBorder="1" applyAlignment="1">
      <alignment horizontal="center" vertical="center" shrinkToFit="1"/>
    </xf>
    <xf numFmtId="180" fontId="18" fillId="0" borderId="68" xfId="0" applyNumberFormat="1" applyFont="1" applyBorder="1" applyAlignment="1">
      <alignment horizontal="center" vertical="center" shrinkToFit="1"/>
    </xf>
    <xf numFmtId="179" fontId="18" fillId="4" borderId="69" xfId="0" applyNumberFormat="1" applyFont="1" applyFill="1" applyBorder="1" applyAlignment="1">
      <alignment horizontal="center" vertical="center" shrinkToFit="1"/>
    </xf>
    <xf numFmtId="0" fontId="18" fillId="4" borderId="69" xfId="0" applyFont="1" applyFill="1" applyBorder="1" applyAlignment="1">
      <alignment horizontal="center" vertical="center" shrinkToFit="1"/>
    </xf>
    <xf numFmtId="0" fontId="18" fillId="4" borderId="70" xfId="0" applyFont="1" applyFill="1" applyBorder="1" applyAlignment="1">
      <alignment horizontal="center" vertical="center" shrinkToFit="1"/>
    </xf>
    <xf numFmtId="180" fontId="18" fillId="0" borderId="6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180" fontId="18" fillId="0" borderId="71" xfId="0" applyNumberFormat="1" applyFont="1" applyBorder="1" applyAlignment="1">
      <alignment horizontal="center" vertical="center" shrinkToFit="1"/>
    </xf>
    <xf numFmtId="179" fontId="18" fillId="4" borderId="72" xfId="0" applyNumberFormat="1" applyFont="1" applyFill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8" fillId="4" borderId="72" xfId="0" applyFont="1" applyFill="1" applyBorder="1" applyAlignment="1">
      <alignment horizontal="center" vertical="center" shrinkToFit="1"/>
    </xf>
    <xf numFmtId="38" fontId="18" fillId="4" borderId="72" xfId="256" applyNumberFormat="1" applyFont="1" applyFill="1" applyBorder="1" applyAlignment="1">
      <alignment horizontal="center" vertical="center" shrinkToFit="1"/>
    </xf>
    <xf numFmtId="3" fontId="18" fillId="4" borderId="72" xfId="0" quotePrefix="1" applyNumberFormat="1" applyFont="1" applyFill="1" applyBorder="1" applyAlignment="1">
      <alignment horizontal="center" vertical="center" shrinkToFit="1"/>
    </xf>
    <xf numFmtId="41" fontId="18" fillId="4" borderId="72" xfId="257" applyFont="1" applyFill="1" applyBorder="1" applyAlignment="1">
      <alignment horizontal="center" vertical="center" shrinkToFit="1"/>
    </xf>
    <xf numFmtId="0" fontId="18" fillId="4" borderId="73" xfId="0" applyFont="1" applyFill="1" applyBorder="1" applyAlignment="1">
      <alignment horizontal="center" vertical="center" shrinkToFit="1"/>
    </xf>
    <xf numFmtId="0" fontId="18" fillId="4" borderId="72" xfId="0" quotePrefix="1" applyFont="1" applyFill="1" applyBorder="1" applyAlignment="1">
      <alignment horizontal="center" vertical="center" shrinkToFit="1"/>
    </xf>
    <xf numFmtId="180" fontId="18" fillId="0" borderId="74" xfId="0" applyNumberFormat="1" applyFont="1" applyBorder="1" applyAlignment="1">
      <alignment horizontal="center" vertical="center" shrinkToFit="1"/>
    </xf>
    <xf numFmtId="179" fontId="18" fillId="4" borderId="70" xfId="0" applyNumberFormat="1" applyFont="1" applyFill="1" applyBorder="1" applyAlignment="1">
      <alignment horizontal="center" vertical="center" shrinkToFit="1"/>
    </xf>
    <xf numFmtId="0" fontId="18" fillId="0" borderId="70" xfId="0" applyFont="1" applyBorder="1" applyAlignment="1">
      <alignment horizontal="left" vertical="center" shrinkToFit="1"/>
    </xf>
    <xf numFmtId="0" fontId="18" fillId="0" borderId="70" xfId="0" quotePrefix="1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41" fontId="18" fillId="0" borderId="0" xfId="1" applyFont="1" applyFill="1" applyAlignment="1">
      <alignment vertical="center"/>
    </xf>
    <xf numFmtId="41" fontId="18" fillId="4" borderId="1" xfId="1" applyFont="1" applyFill="1" applyBorder="1" applyAlignment="1">
      <alignment horizontal="right" vertical="center"/>
    </xf>
    <xf numFmtId="41" fontId="17" fillId="4" borderId="1" xfId="258" applyFont="1" applyFill="1" applyBorder="1" applyAlignment="1">
      <alignment horizontal="center" vertical="center" shrinkToFit="1"/>
    </xf>
    <xf numFmtId="183" fontId="17" fillId="0" borderId="1" xfId="1" applyNumberFormat="1" applyFont="1" applyFill="1" applyBorder="1" applyAlignment="1">
      <alignment horizontal="right" vertical="center" shrinkToFit="1"/>
    </xf>
    <xf numFmtId="0" fontId="18" fillId="0" borderId="69" xfId="0" applyFont="1" applyBorder="1" applyAlignment="1">
      <alignment horizontal="left" vertical="center" shrinkToFit="1"/>
    </xf>
    <xf numFmtId="0" fontId="18" fillId="0" borderId="69" xfId="0" quotePrefix="1" applyFont="1" applyBorder="1" applyAlignment="1">
      <alignment horizontal="center" vertical="center" shrinkToFit="1"/>
    </xf>
    <xf numFmtId="41" fontId="18" fillId="4" borderId="69" xfId="258" applyFont="1" applyFill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8" fillId="0" borderId="1" xfId="0" quotePrefix="1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183" fontId="17" fillId="0" borderId="6" xfId="1" applyNumberFormat="1" applyFont="1" applyFill="1" applyBorder="1" applyAlignment="1">
      <alignment horizontal="right" vertical="center" shrinkToFit="1"/>
    </xf>
    <xf numFmtId="0" fontId="18" fillId="0" borderId="52" xfId="0" applyFont="1" applyBorder="1" applyAlignment="1">
      <alignment horizontal="center" vertical="center" shrinkToFit="1"/>
    </xf>
    <xf numFmtId="0" fontId="22" fillId="0" borderId="6" xfId="0" quotePrefix="1" applyFont="1" applyFill="1" applyBorder="1" applyAlignment="1">
      <alignment horizontal="right" vertical="center"/>
    </xf>
    <xf numFmtId="41" fontId="22" fillId="0" borderId="6" xfId="1" quotePrefix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7"/>
  <sheetViews>
    <sheetView showGridLines="0" tabSelected="1" zoomScaleNormal="100" workbookViewId="0">
      <selection activeCell="C28" sqref="C28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203" t="s">
        <v>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7" t="s">
        <v>30</v>
      </c>
      <c r="B3" s="18" t="s">
        <v>31</v>
      </c>
      <c r="C3" s="18" t="s">
        <v>46</v>
      </c>
      <c r="D3" s="19" t="s">
        <v>0</v>
      </c>
      <c r="E3" s="18" t="s">
        <v>47</v>
      </c>
      <c r="F3" s="18" t="s">
        <v>48</v>
      </c>
      <c r="G3" s="93" t="s">
        <v>49</v>
      </c>
      <c r="H3" s="93" t="s">
        <v>101</v>
      </c>
      <c r="I3" s="93" t="s">
        <v>32</v>
      </c>
      <c r="J3" s="93" t="s">
        <v>33</v>
      </c>
      <c r="K3" s="93" t="s">
        <v>34</v>
      </c>
      <c r="L3" s="94" t="s">
        <v>1</v>
      </c>
    </row>
    <row r="4" spans="1:12" s="20" customFormat="1" ht="24" customHeight="1" thickTop="1">
      <c r="A4" s="142" t="s">
        <v>203</v>
      </c>
      <c r="B4" s="143" t="s">
        <v>173</v>
      </c>
      <c r="C4" s="144" t="s">
        <v>204</v>
      </c>
      <c r="D4" s="100" t="s">
        <v>170</v>
      </c>
      <c r="E4" s="145" t="s">
        <v>205</v>
      </c>
      <c r="F4" s="146">
        <v>20</v>
      </c>
      <c r="G4" s="100" t="s">
        <v>206</v>
      </c>
      <c r="H4" s="147">
        <v>1500000</v>
      </c>
      <c r="I4" s="100" t="s">
        <v>69</v>
      </c>
      <c r="J4" s="100" t="s">
        <v>207</v>
      </c>
      <c r="K4" s="100" t="s">
        <v>208</v>
      </c>
      <c r="L4" s="148"/>
    </row>
    <row r="5" spans="1:12" s="20" customFormat="1" ht="24" customHeight="1">
      <c r="A5" s="173" t="s">
        <v>203</v>
      </c>
      <c r="B5" s="174" t="s">
        <v>173</v>
      </c>
      <c r="C5" s="175" t="s">
        <v>210</v>
      </c>
      <c r="D5" s="176" t="s">
        <v>170</v>
      </c>
      <c r="E5" s="177" t="s">
        <v>211</v>
      </c>
      <c r="F5" s="178">
        <v>150</v>
      </c>
      <c r="G5" s="176" t="s">
        <v>212</v>
      </c>
      <c r="H5" s="179">
        <v>3600000</v>
      </c>
      <c r="I5" s="176" t="s">
        <v>69</v>
      </c>
      <c r="J5" s="176" t="s">
        <v>213</v>
      </c>
      <c r="K5" s="176" t="s">
        <v>214</v>
      </c>
      <c r="L5" s="180"/>
    </row>
    <row r="6" spans="1:12" s="20" customFormat="1" ht="24" customHeight="1">
      <c r="A6" s="173" t="s">
        <v>203</v>
      </c>
      <c r="B6" s="174" t="s">
        <v>209</v>
      </c>
      <c r="C6" s="175" t="s">
        <v>254</v>
      </c>
      <c r="D6" s="176" t="s">
        <v>170</v>
      </c>
      <c r="E6" s="177" t="s">
        <v>255</v>
      </c>
      <c r="F6" s="181">
        <v>4</v>
      </c>
      <c r="G6" s="176" t="s">
        <v>260</v>
      </c>
      <c r="H6" s="179">
        <v>2600000</v>
      </c>
      <c r="I6" s="176" t="s">
        <v>69</v>
      </c>
      <c r="J6" s="176" t="s">
        <v>256</v>
      </c>
      <c r="K6" s="176" t="s">
        <v>257</v>
      </c>
      <c r="L6" s="180"/>
    </row>
    <row r="7" spans="1:12" s="20" customFormat="1" ht="24" customHeight="1" thickBot="1">
      <c r="A7" s="149" t="s">
        <v>112</v>
      </c>
      <c r="B7" s="150" t="s">
        <v>209</v>
      </c>
      <c r="C7" s="151" t="s">
        <v>258</v>
      </c>
      <c r="D7" s="101" t="s">
        <v>170</v>
      </c>
      <c r="E7" s="152" t="s">
        <v>259</v>
      </c>
      <c r="F7" s="155">
        <v>60</v>
      </c>
      <c r="G7" s="101" t="s">
        <v>260</v>
      </c>
      <c r="H7" s="153">
        <v>2000000</v>
      </c>
      <c r="I7" s="101" t="s">
        <v>69</v>
      </c>
      <c r="J7" s="101" t="s">
        <v>256</v>
      </c>
      <c r="K7" s="101" t="s">
        <v>257</v>
      </c>
      <c r="L7" s="154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2"/>
  <sheetViews>
    <sheetView zoomScale="90" zoomScaleNormal="90" workbookViewId="0">
      <selection activeCell="A64" sqref="A64:A67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204" t="s">
        <v>11</v>
      </c>
      <c r="B1" s="204"/>
      <c r="C1" s="204"/>
      <c r="D1" s="204"/>
      <c r="E1" s="204"/>
      <c r="F1" s="204"/>
    </row>
    <row r="2" spans="1:11" ht="32.25" thickBot="1">
      <c r="A2" s="26" t="s">
        <v>70</v>
      </c>
      <c r="B2" s="37"/>
      <c r="C2" s="38"/>
      <c r="D2" s="38"/>
      <c r="E2" s="28"/>
      <c r="F2" s="39" t="s">
        <v>107</v>
      </c>
    </row>
    <row r="3" spans="1:11" ht="33.75" customHeight="1">
      <c r="A3" s="74" t="s">
        <v>14</v>
      </c>
      <c r="B3" s="241" t="str">
        <f>계약현황공개!C3</f>
        <v>2024년 6월 방과후아카데미 주말전문체험 우리는 세이퍼 이동차량 임차계약</v>
      </c>
      <c r="C3" s="242"/>
      <c r="D3" s="242"/>
      <c r="E3" s="242"/>
      <c r="F3" s="243"/>
    </row>
    <row r="4" spans="1:11" ht="25.5" customHeight="1">
      <c r="A4" s="244" t="s">
        <v>22</v>
      </c>
      <c r="B4" s="247" t="s">
        <v>15</v>
      </c>
      <c r="C4" s="247" t="s">
        <v>56</v>
      </c>
      <c r="D4" s="75" t="s">
        <v>23</v>
      </c>
      <c r="E4" s="75" t="s">
        <v>16</v>
      </c>
      <c r="F4" s="76" t="s">
        <v>74</v>
      </c>
    </row>
    <row r="5" spans="1:11" ht="25.5" customHeight="1">
      <c r="A5" s="245"/>
      <c r="B5" s="248"/>
      <c r="C5" s="248"/>
      <c r="D5" s="75" t="s">
        <v>24</v>
      </c>
      <c r="E5" s="75" t="s">
        <v>17</v>
      </c>
      <c r="F5" s="76" t="s">
        <v>25</v>
      </c>
    </row>
    <row r="6" spans="1:11" ht="25.5" customHeight="1">
      <c r="A6" s="245"/>
      <c r="B6" s="249" t="str">
        <f>계약현황공개!C6</f>
        <v>2024.06.03.</v>
      </c>
      <c r="C6" s="251" t="str">
        <f>계약현황공개!E6</f>
        <v>2024.06.08.</v>
      </c>
      <c r="D6" s="253">
        <f>계약현황공개!C4</f>
        <v>850000</v>
      </c>
      <c r="E6" s="253">
        <f>계약현황공개!E5</f>
        <v>770000</v>
      </c>
      <c r="F6" s="255">
        <f>E6/D6</f>
        <v>0.90588235294117647</v>
      </c>
    </row>
    <row r="7" spans="1:11" ht="25.5" customHeight="1">
      <c r="A7" s="246"/>
      <c r="B7" s="250"/>
      <c r="C7" s="252"/>
      <c r="D7" s="254"/>
      <c r="E7" s="254"/>
      <c r="F7" s="256"/>
      <c r="K7" t="s">
        <v>99</v>
      </c>
    </row>
    <row r="8" spans="1:11" ht="25.5" customHeight="1">
      <c r="A8" s="227" t="s">
        <v>18</v>
      </c>
      <c r="B8" s="89" t="s">
        <v>19</v>
      </c>
      <c r="C8" s="89" t="s">
        <v>28</v>
      </c>
      <c r="D8" s="229" t="s">
        <v>20</v>
      </c>
      <c r="E8" s="230"/>
      <c r="F8" s="231"/>
    </row>
    <row r="9" spans="1:11" ht="30" customHeight="1">
      <c r="A9" s="228"/>
      <c r="B9" s="90" t="str">
        <f>계약현황공개!E8</f>
        <v>㈜선진항공여행사</v>
      </c>
      <c r="C9" s="91" t="s">
        <v>243</v>
      </c>
      <c r="D9" s="232" t="str">
        <f>계약현황공개!E9</f>
        <v>경기도 성남시 분당구 서현로</v>
      </c>
      <c r="E9" s="233"/>
      <c r="F9" s="234"/>
    </row>
    <row r="10" spans="1:11" ht="30" customHeight="1">
      <c r="A10" s="77" t="s">
        <v>27</v>
      </c>
      <c r="B10" s="235" t="s">
        <v>73</v>
      </c>
      <c r="C10" s="236"/>
      <c r="D10" s="236"/>
      <c r="E10" s="236"/>
      <c r="F10" s="237"/>
    </row>
    <row r="11" spans="1:11" ht="30" customHeight="1">
      <c r="A11" s="77" t="s">
        <v>26</v>
      </c>
      <c r="B11" s="238" t="s">
        <v>70</v>
      </c>
      <c r="C11" s="239"/>
      <c r="D11" s="239"/>
      <c r="E11" s="239"/>
      <c r="F11" s="240"/>
    </row>
    <row r="12" spans="1:11" ht="25.5" customHeight="1" thickBot="1">
      <c r="A12" s="78" t="s">
        <v>21</v>
      </c>
      <c r="B12" s="224"/>
      <c r="C12" s="225"/>
      <c r="D12" s="225"/>
      <c r="E12" s="225"/>
      <c r="F12" s="226"/>
    </row>
    <row r="13" spans="1:11" ht="33.75" customHeight="1">
      <c r="A13" s="74" t="s">
        <v>14</v>
      </c>
      <c r="B13" s="241" t="str">
        <f>계약현황공개!C10</f>
        <v>2024년 특성화고 신입생 진로캠프 젠로체험 박람회 및 진로직업동기부여 프로그램 계약</v>
      </c>
      <c r="C13" s="242"/>
      <c r="D13" s="242"/>
      <c r="E13" s="242"/>
      <c r="F13" s="243"/>
    </row>
    <row r="14" spans="1:11" ht="25.5" customHeight="1">
      <c r="A14" s="244" t="s">
        <v>22</v>
      </c>
      <c r="B14" s="247" t="s">
        <v>15</v>
      </c>
      <c r="C14" s="247" t="s">
        <v>56</v>
      </c>
      <c r="D14" s="75" t="s">
        <v>23</v>
      </c>
      <c r="E14" s="75" t="s">
        <v>16</v>
      </c>
      <c r="F14" s="76" t="s">
        <v>74</v>
      </c>
    </row>
    <row r="15" spans="1:11" ht="25.5" customHeight="1">
      <c r="A15" s="245"/>
      <c r="B15" s="248"/>
      <c r="C15" s="248"/>
      <c r="D15" s="75" t="s">
        <v>24</v>
      </c>
      <c r="E15" s="75" t="s">
        <v>17</v>
      </c>
      <c r="F15" s="76" t="s">
        <v>25</v>
      </c>
    </row>
    <row r="16" spans="1:11" ht="25.5" customHeight="1">
      <c r="A16" s="245"/>
      <c r="B16" s="249" t="str">
        <f>계약현황공개!C13</f>
        <v>2024.06.04.</v>
      </c>
      <c r="C16" s="251" t="str">
        <f>계약현황공개!E13</f>
        <v>2024.06.12.~2024.06.13.</v>
      </c>
      <c r="D16" s="253">
        <f>계약현황공개!C11</f>
        <v>19995000</v>
      </c>
      <c r="E16" s="253">
        <f>계약현황공개!E12</f>
        <v>19050000</v>
      </c>
      <c r="F16" s="255">
        <f>E16/D16</f>
        <v>0.95273818454613657</v>
      </c>
    </row>
    <row r="17" spans="1:11" ht="25.5" customHeight="1">
      <c r="A17" s="246"/>
      <c r="B17" s="250"/>
      <c r="C17" s="252"/>
      <c r="D17" s="254"/>
      <c r="E17" s="254"/>
      <c r="F17" s="256"/>
      <c r="K17" t="s">
        <v>99</v>
      </c>
    </row>
    <row r="18" spans="1:11" ht="25.5" customHeight="1">
      <c r="A18" s="227" t="s">
        <v>18</v>
      </c>
      <c r="B18" s="89" t="s">
        <v>19</v>
      </c>
      <c r="C18" s="89" t="s">
        <v>28</v>
      </c>
      <c r="D18" s="229" t="s">
        <v>20</v>
      </c>
      <c r="E18" s="230"/>
      <c r="F18" s="231"/>
    </row>
    <row r="19" spans="1:11" ht="30" customHeight="1">
      <c r="A19" s="228"/>
      <c r="B19" s="90" t="str">
        <f>계약현황공개!E15</f>
        <v>주식회사 한국미래진로센터</v>
      </c>
      <c r="C19" s="91" t="s">
        <v>244</v>
      </c>
      <c r="D19" s="232" t="str">
        <f>계약현황공개!E16</f>
        <v>서울특별시 양천구 목동서로349, 1313호</v>
      </c>
      <c r="E19" s="233"/>
      <c r="F19" s="234"/>
    </row>
    <row r="20" spans="1:11" ht="30" customHeight="1">
      <c r="A20" s="77" t="s">
        <v>27</v>
      </c>
      <c r="B20" s="235" t="s">
        <v>73</v>
      </c>
      <c r="C20" s="236"/>
      <c r="D20" s="236"/>
      <c r="E20" s="236"/>
      <c r="F20" s="237"/>
    </row>
    <row r="21" spans="1:11" ht="30" customHeight="1">
      <c r="A21" s="77" t="s">
        <v>26</v>
      </c>
      <c r="B21" s="238" t="s">
        <v>70</v>
      </c>
      <c r="C21" s="239"/>
      <c r="D21" s="239"/>
      <c r="E21" s="239"/>
      <c r="F21" s="240"/>
    </row>
    <row r="22" spans="1:11" ht="25.5" customHeight="1" thickBot="1">
      <c r="A22" s="78" t="s">
        <v>21</v>
      </c>
      <c r="B22" s="224"/>
      <c r="C22" s="225"/>
      <c r="D22" s="225"/>
      <c r="E22" s="225"/>
      <c r="F22" s="226"/>
    </row>
    <row r="23" spans="1:11" ht="33.75" customHeight="1">
      <c r="A23" s="74" t="s">
        <v>14</v>
      </c>
      <c r="B23" s="241" t="str">
        <f>계약현황공개!C17</f>
        <v>2024년 특성화고 신입생 진로캠프 참가자 기념품 제작</v>
      </c>
      <c r="C23" s="242"/>
      <c r="D23" s="242"/>
      <c r="E23" s="242"/>
      <c r="F23" s="243"/>
    </row>
    <row r="24" spans="1:11" ht="25.5" customHeight="1">
      <c r="A24" s="244" t="s">
        <v>22</v>
      </c>
      <c r="B24" s="247" t="s">
        <v>15</v>
      </c>
      <c r="C24" s="247" t="s">
        <v>56</v>
      </c>
      <c r="D24" s="75" t="s">
        <v>23</v>
      </c>
      <c r="E24" s="75" t="s">
        <v>16</v>
      </c>
      <c r="F24" s="76" t="s">
        <v>74</v>
      </c>
    </row>
    <row r="25" spans="1:11" ht="25.5" customHeight="1">
      <c r="A25" s="245"/>
      <c r="B25" s="248"/>
      <c r="C25" s="248"/>
      <c r="D25" s="75" t="s">
        <v>24</v>
      </c>
      <c r="E25" s="75" t="s">
        <v>17</v>
      </c>
      <c r="F25" s="76" t="s">
        <v>25</v>
      </c>
    </row>
    <row r="26" spans="1:11" ht="25.5" customHeight="1">
      <c r="A26" s="245"/>
      <c r="B26" s="249" t="str">
        <f>계약현황공개!C20</f>
        <v>2024.06.05.</v>
      </c>
      <c r="C26" s="251" t="str">
        <f>계약현황공개!E20</f>
        <v>2024.06.05.~2024.06.11.</v>
      </c>
      <c r="D26" s="253">
        <f>계약현황공개!C18</f>
        <v>4876200</v>
      </c>
      <c r="E26" s="253">
        <f>계약현황공개!E18</f>
        <v>4644000</v>
      </c>
      <c r="F26" s="255">
        <f>E26/D26</f>
        <v>0.95238095238095233</v>
      </c>
    </row>
    <row r="27" spans="1:11" ht="25.5" customHeight="1">
      <c r="A27" s="246"/>
      <c r="B27" s="250"/>
      <c r="C27" s="252"/>
      <c r="D27" s="254"/>
      <c r="E27" s="254"/>
      <c r="F27" s="256"/>
      <c r="K27" t="s">
        <v>99</v>
      </c>
    </row>
    <row r="28" spans="1:11" ht="25.5" customHeight="1">
      <c r="A28" s="227" t="s">
        <v>18</v>
      </c>
      <c r="B28" s="89" t="s">
        <v>19</v>
      </c>
      <c r="C28" s="89" t="s">
        <v>28</v>
      </c>
      <c r="D28" s="229" t="s">
        <v>20</v>
      </c>
      <c r="E28" s="230"/>
      <c r="F28" s="231"/>
    </row>
    <row r="29" spans="1:11" ht="30" customHeight="1">
      <c r="A29" s="228"/>
      <c r="B29" s="90" t="str">
        <f>계약현황공개!E22</f>
        <v>완다몰</v>
      </c>
      <c r="C29" s="91" t="s">
        <v>245</v>
      </c>
      <c r="D29" s="232" t="str">
        <f>계약현황공개!E23</f>
        <v>경기도 성남시 수정구 논골로</v>
      </c>
      <c r="E29" s="233"/>
      <c r="F29" s="234"/>
    </row>
    <row r="30" spans="1:11" ht="30" customHeight="1">
      <c r="A30" s="77" t="s">
        <v>27</v>
      </c>
      <c r="B30" s="235" t="s">
        <v>73</v>
      </c>
      <c r="C30" s="236"/>
      <c r="D30" s="236"/>
      <c r="E30" s="236"/>
      <c r="F30" s="237"/>
    </row>
    <row r="31" spans="1:11" ht="30" customHeight="1">
      <c r="A31" s="77" t="s">
        <v>26</v>
      </c>
      <c r="B31" s="238" t="s">
        <v>70</v>
      </c>
      <c r="C31" s="239"/>
      <c r="D31" s="239"/>
      <c r="E31" s="239"/>
      <c r="F31" s="240"/>
    </row>
    <row r="32" spans="1:11" ht="25.5" customHeight="1" thickBot="1">
      <c r="A32" s="78" t="s">
        <v>21</v>
      </c>
      <c r="B32" s="224"/>
      <c r="C32" s="225"/>
      <c r="D32" s="225"/>
      <c r="E32" s="225"/>
      <c r="F32" s="226"/>
    </row>
    <row r="33" spans="1:11" ht="33.75" customHeight="1">
      <c r="A33" s="74" t="s">
        <v>14</v>
      </c>
      <c r="B33" s="241" t="str">
        <f>계약현황공개!C24</f>
        <v>2024. 하반기(7월~12월) 프로그램 안내지 제작</v>
      </c>
      <c r="C33" s="242"/>
      <c r="D33" s="242"/>
      <c r="E33" s="242"/>
      <c r="F33" s="243"/>
    </row>
    <row r="34" spans="1:11" ht="25.5" customHeight="1">
      <c r="A34" s="244" t="s">
        <v>22</v>
      </c>
      <c r="B34" s="247" t="s">
        <v>15</v>
      </c>
      <c r="C34" s="247" t="s">
        <v>56</v>
      </c>
      <c r="D34" s="75" t="s">
        <v>23</v>
      </c>
      <c r="E34" s="75" t="s">
        <v>16</v>
      </c>
      <c r="F34" s="76" t="s">
        <v>74</v>
      </c>
    </row>
    <row r="35" spans="1:11" ht="25.5" customHeight="1">
      <c r="A35" s="245"/>
      <c r="B35" s="248"/>
      <c r="C35" s="248"/>
      <c r="D35" s="75" t="s">
        <v>24</v>
      </c>
      <c r="E35" s="75" t="s">
        <v>17</v>
      </c>
      <c r="F35" s="76" t="s">
        <v>25</v>
      </c>
    </row>
    <row r="36" spans="1:11" ht="25.5" customHeight="1">
      <c r="A36" s="245"/>
      <c r="B36" s="249" t="str">
        <f>계약현황공개!C27</f>
        <v>2024.06.10.</v>
      </c>
      <c r="C36" s="251" t="str">
        <f>계약현황공개!E27</f>
        <v>2024.06.010.~2024.06.28.</v>
      </c>
      <c r="D36" s="253">
        <f>계약현황공개!C25</f>
        <v>1992000</v>
      </c>
      <c r="E36" s="253">
        <f>계약현황공개!E25</f>
        <v>1860000</v>
      </c>
      <c r="F36" s="255">
        <f>E36/D36</f>
        <v>0.9337349397590361</v>
      </c>
    </row>
    <row r="37" spans="1:11" ht="25.5" customHeight="1">
      <c r="A37" s="246"/>
      <c r="B37" s="250"/>
      <c r="C37" s="252"/>
      <c r="D37" s="254"/>
      <c r="E37" s="254"/>
      <c r="F37" s="256"/>
      <c r="K37" t="s">
        <v>99</v>
      </c>
    </row>
    <row r="38" spans="1:11" ht="25.5" customHeight="1">
      <c r="A38" s="227" t="s">
        <v>18</v>
      </c>
      <c r="B38" s="89" t="s">
        <v>19</v>
      </c>
      <c r="C38" s="89" t="s">
        <v>28</v>
      </c>
      <c r="D38" s="229" t="s">
        <v>20</v>
      </c>
      <c r="E38" s="230"/>
      <c r="F38" s="231"/>
    </row>
    <row r="39" spans="1:11" ht="30" customHeight="1">
      <c r="A39" s="228"/>
      <c r="B39" s="90" t="str">
        <f>계약현황공개!E29</f>
        <v>두리기획</v>
      </c>
      <c r="C39" s="91" t="s">
        <v>246</v>
      </c>
      <c r="D39" s="232" t="str">
        <f>계약현황공개!E30</f>
        <v>경기도 성남시 수정구 제일로</v>
      </c>
      <c r="E39" s="233"/>
      <c r="F39" s="234"/>
    </row>
    <row r="40" spans="1:11" ht="30" customHeight="1">
      <c r="A40" s="77" t="s">
        <v>27</v>
      </c>
      <c r="B40" s="235" t="s">
        <v>73</v>
      </c>
      <c r="C40" s="236"/>
      <c r="D40" s="236"/>
      <c r="E40" s="236"/>
      <c r="F40" s="237"/>
    </row>
    <row r="41" spans="1:11" ht="30" customHeight="1">
      <c r="A41" s="77" t="s">
        <v>26</v>
      </c>
      <c r="B41" s="238" t="s">
        <v>70</v>
      </c>
      <c r="C41" s="239"/>
      <c r="D41" s="239"/>
      <c r="E41" s="239"/>
      <c r="F41" s="240"/>
    </row>
    <row r="42" spans="1:11" ht="25.5" customHeight="1" thickBot="1">
      <c r="A42" s="78" t="s">
        <v>21</v>
      </c>
      <c r="B42" s="224"/>
      <c r="C42" s="225"/>
      <c r="D42" s="225"/>
      <c r="E42" s="225"/>
      <c r="F42" s="226"/>
    </row>
    <row r="43" spans="1:11" ht="33.75" customHeight="1">
      <c r="A43" s="74" t="s">
        <v>14</v>
      </c>
      <c r="B43" s="241" t="str">
        <f>계약현황공개!C31</f>
        <v>배기팬 및 펌프 수선</v>
      </c>
      <c r="C43" s="242"/>
      <c r="D43" s="242"/>
      <c r="E43" s="242"/>
      <c r="F43" s="243"/>
    </row>
    <row r="44" spans="1:11" ht="25.5" customHeight="1">
      <c r="A44" s="244" t="s">
        <v>22</v>
      </c>
      <c r="B44" s="247" t="s">
        <v>15</v>
      </c>
      <c r="C44" s="247" t="s">
        <v>56</v>
      </c>
      <c r="D44" s="75" t="s">
        <v>23</v>
      </c>
      <c r="E44" s="75" t="s">
        <v>16</v>
      </c>
      <c r="F44" s="76" t="s">
        <v>74</v>
      </c>
    </row>
    <row r="45" spans="1:11" ht="25.5" customHeight="1">
      <c r="A45" s="245"/>
      <c r="B45" s="248"/>
      <c r="C45" s="248"/>
      <c r="D45" s="75" t="s">
        <v>24</v>
      </c>
      <c r="E45" s="75" t="s">
        <v>17</v>
      </c>
      <c r="F45" s="76" t="s">
        <v>25</v>
      </c>
    </row>
    <row r="46" spans="1:11" ht="25.5" customHeight="1">
      <c r="A46" s="245"/>
      <c r="B46" s="249" t="str">
        <f>계약현황공개!C34</f>
        <v>2024.06.13.</v>
      </c>
      <c r="C46" s="251" t="str">
        <f>계약현황공개!E34</f>
        <v>2024.06.18.~2024.06.25.</v>
      </c>
      <c r="D46" s="253">
        <f>계약현황공개!C32</f>
        <v>4963000</v>
      </c>
      <c r="E46" s="253">
        <f>계약현황공개!E32</f>
        <v>4704000</v>
      </c>
      <c r="F46" s="255">
        <f>E46/D46</f>
        <v>0.94781382228490829</v>
      </c>
    </row>
    <row r="47" spans="1:11" ht="25.5" customHeight="1">
      <c r="A47" s="246"/>
      <c r="B47" s="250"/>
      <c r="C47" s="252"/>
      <c r="D47" s="254"/>
      <c r="E47" s="254"/>
      <c r="F47" s="256"/>
      <c r="K47" t="s">
        <v>99</v>
      </c>
    </row>
    <row r="48" spans="1:11" ht="25.5" customHeight="1">
      <c r="A48" s="227" t="s">
        <v>18</v>
      </c>
      <c r="B48" s="89" t="s">
        <v>19</v>
      </c>
      <c r="C48" s="89" t="s">
        <v>28</v>
      </c>
      <c r="D48" s="229" t="s">
        <v>20</v>
      </c>
      <c r="E48" s="230"/>
      <c r="F48" s="231"/>
    </row>
    <row r="49" spans="1:11" ht="30" customHeight="1">
      <c r="A49" s="228"/>
      <c r="B49" s="90" t="str">
        <f>계약현황공개!E36</f>
        <v>LG전기</v>
      </c>
      <c r="C49" s="91" t="s">
        <v>247</v>
      </c>
      <c r="D49" s="232" t="str">
        <f>계약현황공개!E37</f>
        <v>경기도 성남시 수정구 산성대로 145</v>
      </c>
      <c r="E49" s="233"/>
      <c r="F49" s="234"/>
    </row>
    <row r="50" spans="1:11" ht="30" customHeight="1">
      <c r="A50" s="77" t="s">
        <v>27</v>
      </c>
      <c r="B50" s="235" t="s">
        <v>73</v>
      </c>
      <c r="C50" s="236"/>
      <c r="D50" s="236"/>
      <c r="E50" s="236"/>
      <c r="F50" s="237"/>
    </row>
    <row r="51" spans="1:11" ht="30" customHeight="1">
      <c r="A51" s="77" t="s">
        <v>26</v>
      </c>
      <c r="B51" s="238" t="s">
        <v>70</v>
      </c>
      <c r="C51" s="239"/>
      <c r="D51" s="239"/>
      <c r="E51" s="239"/>
      <c r="F51" s="240"/>
    </row>
    <row r="52" spans="1:11" ht="25.5" customHeight="1" thickBot="1">
      <c r="A52" s="78" t="s">
        <v>21</v>
      </c>
      <c r="B52" s="224"/>
      <c r="C52" s="225"/>
      <c r="D52" s="225"/>
      <c r="E52" s="225"/>
      <c r="F52" s="226"/>
    </row>
    <row r="53" spans="1:11" ht="33.75" customHeight="1">
      <c r="A53" s="74" t="s">
        <v>14</v>
      </c>
      <c r="B53" s="241" t="str">
        <f>계약현황공개!C38</f>
        <v>셔틀버스 운전원 대기실 및 현수막 게시봉 설치공사</v>
      </c>
      <c r="C53" s="242"/>
      <c r="D53" s="242"/>
      <c r="E53" s="242"/>
      <c r="F53" s="243"/>
    </row>
    <row r="54" spans="1:11" ht="25.5" customHeight="1">
      <c r="A54" s="244" t="s">
        <v>22</v>
      </c>
      <c r="B54" s="247" t="s">
        <v>15</v>
      </c>
      <c r="C54" s="247" t="s">
        <v>56</v>
      </c>
      <c r="D54" s="75" t="s">
        <v>23</v>
      </c>
      <c r="E54" s="75" t="s">
        <v>16</v>
      </c>
      <c r="F54" s="76" t="s">
        <v>74</v>
      </c>
    </row>
    <row r="55" spans="1:11" ht="25.5" customHeight="1">
      <c r="A55" s="245"/>
      <c r="B55" s="248"/>
      <c r="C55" s="248"/>
      <c r="D55" s="75" t="s">
        <v>24</v>
      </c>
      <c r="E55" s="75" t="s">
        <v>17</v>
      </c>
      <c r="F55" s="76" t="s">
        <v>25</v>
      </c>
    </row>
    <row r="56" spans="1:11" ht="25.5" customHeight="1">
      <c r="A56" s="245"/>
      <c r="B56" s="249" t="str">
        <f>계약현황공개!C41</f>
        <v>2024.06.26.</v>
      </c>
      <c r="C56" s="251" t="str">
        <f>계약현황공개!E41</f>
        <v>2024.06.27.~202.07.02.</v>
      </c>
      <c r="D56" s="253">
        <f>계약현황공개!C39</f>
        <v>7440000</v>
      </c>
      <c r="E56" s="253">
        <f>계약현황공개!E40</f>
        <v>7050000</v>
      </c>
      <c r="F56" s="255">
        <f>E56/D56</f>
        <v>0.94758064516129037</v>
      </c>
    </row>
    <row r="57" spans="1:11" ht="25.5" customHeight="1">
      <c r="A57" s="246"/>
      <c r="B57" s="250"/>
      <c r="C57" s="252"/>
      <c r="D57" s="254"/>
      <c r="E57" s="254"/>
      <c r="F57" s="256"/>
      <c r="K57" t="s">
        <v>99</v>
      </c>
    </row>
    <row r="58" spans="1:11" ht="25.5" customHeight="1">
      <c r="A58" s="227" t="s">
        <v>18</v>
      </c>
      <c r="B58" s="89" t="s">
        <v>19</v>
      </c>
      <c r="C58" s="89" t="s">
        <v>28</v>
      </c>
      <c r="D58" s="229" t="s">
        <v>20</v>
      </c>
      <c r="E58" s="230"/>
      <c r="F58" s="231"/>
    </row>
    <row r="59" spans="1:11" ht="30" customHeight="1">
      <c r="A59" s="228"/>
      <c r="B59" s="90" t="str">
        <f>계약현황공개!E43</f>
        <v>㈜영성테크</v>
      </c>
      <c r="C59" s="91" t="s">
        <v>248</v>
      </c>
      <c r="D59" s="232" t="str">
        <f>계약현황공개!E44</f>
        <v xml:space="preserve">경기도 성남시 중원구 성남대로 </v>
      </c>
      <c r="E59" s="233"/>
      <c r="F59" s="234"/>
    </row>
    <row r="60" spans="1:11" ht="30" customHeight="1">
      <c r="A60" s="77" t="s">
        <v>27</v>
      </c>
      <c r="B60" s="235" t="s">
        <v>73</v>
      </c>
      <c r="C60" s="236"/>
      <c r="D60" s="236"/>
      <c r="E60" s="236"/>
      <c r="F60" s="237"/>
    </row>
    <row r="61" spans="1:11" ht="30" customHeight="1">
      <c r="A61" s="77" t="s">
        <v>26</v>
      </c>
      <c r="B61" s="238" t="s">
        <v>70</v>
      </c>
      <c r="C61" s="239"/>
      <c r="D61" s="239"/>
      <c r="E61" s="239"/>
      <c r="F61" s="240"/>
    </row>
    <row r="62" spans="1:11" ht="25.5" customHeight="1" thickBot="1">
      <c r="A62" s="78" t="s">
        <v>21</v>
      </c>
      <c r="B62" s="224"/>
      <c r="C62" s="225"/>
      <c r="D62" s="225"/>
      <c r="E62" s="225"/>
      <c r="F62" s="226"/>
    </row>
    <row r="63" spans="1:11" ht="33.75" customHeight="1">
      <c r="A63" s="74" t="s">
        <v>14</v>
      </c>
      <c r="B63" s="241" t="str">
        <f>계약현황공개!C45</f>
        <v>2024. 기계설비 성능점검 실시</v>
      </c>
      <c r="C63" s="242"/>
      <c r="D63" s="242"/>
      <c r="E63" s="242"/>
      <c r="F63" s="243"/>
    </row>
    <row r="64" spans="1:11" ht="25.5" customHeight="1">
      <c r="A64" s="244" t="s">
        <v>22</v>
      </c>
      <c r="B64" s="247" t="s">
        <v>15</v>
      </c>
      <c r="C64" s="247" t="s">
        <v>56</v>
      </c>
      <c r="D64" s="75" t="s">
        <v>23</v>
      </c>
      <c r="E64" s="75" t="s">
        <v>16</v>
      </c>
      <c r="F64" s="76" t="s">
        <v>74</v>
      </c>
    </row>
    <row r="65" spans="1:11" ht="25.5" customHeight="1">
      <c r="A65" s="245"/>
      <c r="B65" s="248"/>
      <c r="C65" s="248"/>
      <c r="D65" s="75" t="s">
        <v>24</v>
      </c>
      <c r="E65" s="75" t="s">
        <v>17</v>
      </c>
      <c r="F65" s="76" t="s">
        <v>25</v>
      </c>
    </row>
    <row r="66" spans="1:11" ht="25.5" customHeight="1">
      <c r="A66" s="245"/>
      <c r="B66" s="249" t="str">
        <f>계약현황공개!C48</f>
        <v>2024.06.28.</v>
      </c>
      <c r="C66" s="251" t="str">
        <f>계약현황공개!E48</f>
        <v>2024.07.02.~2024.07.24.</v>
      </c>
      <c r="D66" s="253">
        <f>계약현황공개!C46</f>
        <v>14000000</v>
      </c>
      <c r="E66" s="253">
        <f>계약현황공개!E46</f>
        <v>12880000</v>
      </c>
      <c r="F66" s="255">
        <f>E66/D66</f>
        <v>0.92</v>
      </c>
    </row>
    <row r="67" spans="1:11" ht="25.5" customHeight="1">
      <c r="A67" s="246"/>
      <c r="B67" s="250"/>
      <c r="C67" s="252"/>
      <c r="D67" s="254"/>
      <c r="E67" s="254"/>
      <c r="F67" s="256"/>
      <c r="K67" t="s">
        <v>99</v>
      </c>
    </row>
    <row r="68" spans="1:11" ht="25.5" customHeight="1">
      <c r="A68" s="227" t="s">
        <v>18</v>
      </c>
      <c r="B68" s="89" t="s">
        <v>19</v>
      </c>
      <c r="C68" s="89" t="s">
        <v>28</v>
      </c>
      <c r="D68" s="229" t="s">
        <v>20</v>
      </c>
      <c r="E68" s="230"/>
      <c r="F68" s="231"/>
    </row>
    <row r="69" spans="1:11" ht="30" customHeight="1">
      <c r="A69" s="228"/>
      <c r="B69" s="90" t="str">
        <f>계약현황공개!E50</f>
        <v>㈜동성엠앤이</v>
      </c>
      <c r="C69" s="91" t="s">
        <v>249</v>
      </c>
      <c r="D69" s="232" t="str">
        <f>계약현황공개!E51</f>
        <v>경기도 성남시 중원구 양현로</v>
      </c>
      <c r="E69" s="233"/>
      <c r="F69" s="234"/>
    </row>
    <row r="70" spans="1:11" ht="30" customHeight="1">
      <c r="A70" s="77" t="s">
        <v>27</v>
      </c>
      <c r="B70" s="235" t="s">
        <v>73</v>
      </c>
      <c r="C70" s="236"/>
      <c r="D70" s="236"/>
      <c r="E70" s="236"/>
      <c r="F70" s="237"/>
    </row>
    <row r="71" spans="1:11" ht="30" customHeight="1">
      <c r="A71" s="77" t="s">
        <v>26</v>
      </c>
      <c r="B71" s="238" t="s">
        <v>70</v>
      </c>
      <c r="C71" s="239"/>
      <c r="D71" s="239"/>
      <c r="E71" s="239"/>
      <c r="F71" s="240"/>
    </row>
    <row r="72" spans="1:11" ht="25.5" customHeight="1" thickBot="1">
      <c r="A72" s="78" t="s">
        <v>21</v>
      </c>
      <c r="B72" s="224"/>
      <c r="C72" s="225"/>
      <c r="D72" s="225"/>
      <c r="E72" s="225"/>
      <c r="F72" s="226"/>
    </row>
  </sheetData>
  <mergeCells count="10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9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9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41" t="s">
        <v>30</v>
      </c>
      <c r="B3" s="42" t="s">
        <v>31</v>
      </c>
      <c r="C3" s="43" t="s">
        <v>96</v>
      </c>
      <c r="D3" s="43" t="s">
        <v>0</v>
      </c>
      <c r="E3" s="44" t="s">
        <v>102</v>
      </c>
      <c r="F3" s="43" t="s">
        <v>32</v>
      </c>
      <c r="G3" s="43" t="s">
        <v>33</v>
      </c>
      <c r="H3" s="43" t="s">
        <v>34</v>
      </c>
      <c r="I3" s="45" t="s">
        <v>1</v>
      </c>
    </row>
    <row r="4" spans="1:12" customFormat="1" ht="24" customHeight="1" thickTop="1">
      <c r="A4" s="166" t="s">
        <v>112</v>
      </c>
      <c r="B4" s="167" t="s">
        <v>173</v>
      </c>
      <c r="C4" s="191" t="s">
        <v>215</v>
      </c>
      <c r="D4" s="192" t="s">
        <v>170</v>
      </c>
      <c r="E4" s="193">
        <v>1340000</v>
      </c>
      <c r="F4" s="168" t="s">
        <v>70</v>
      </c>
      <c r="G4" s="168" t="s">
        <v>216</v>
      </c>
      <c r="H4" s="168" t="s">
        <v>217</v>
      </c>
      <c r="I4" s="194"/>
      <c r="J4" s="23"/>
      <c r="K4" s="23"/>
      <c r="L4" s="23"/>
    </row>
    <row r="5" spans="1:12" customFormat="1" ht="24" customHeight="1">
      <c r="A5" s="170" t="s">
        <v>112</v>
      </c>
      <c r="B5" s="195" t="s">
        <v>173</v>
      </c>
      <c r="C5" s="171" t="s">
        <v>261</v>
      </c>
      <c r="D5" s="196" t="s">
        <v>170</v>
      </c>
      <c r="E5" s="172">
        <f>(50000*35)+(20000*35)</f>
        <v>2450000</v>
      </c>
      <c r="F5" s="197" t="s">
        <v>70</v>
      </c>
      <c r="G5" s="197" t="s">
        <v>262</v>
      </c>
      <c r="H5" s="197" t="s">
        <v>263</v>
      </c>
      <c r="I5" s="198"/>
      <c r="J5" s="22"/>
      <c r="K5" s="187"/>
      <c r="L5" s="23"/>
    </row>
    <row r="6" spans="1:12" s="12" customFormat="1" ht="24" customHeight="1">
      <c r="A6" s="182" t="s">
        <v>112</v>
      </c>
      <c r="B6" s="183" t="s">
        <v>173</v>
      </c>
      <c r="C6" s="184" t="s">
        <v>264</v>
      </c>
      <c r="D6" s="185" t="s">
        <v>170</v>
      </c>
      <c r="E6" s="188">
        <f>(80000*30)+(57000*35)+(15000*45)+300000</f>
        <v>5370000</v>
      </c>
      <c r="F6" s="169" t="s">
        <v>70</v>
      </c>
      <c r="G6" s="169" t="s">
        <v>262</v>
      </c>
      <c r="H6" s="169" t="s">
        <v>263</v>
      </c>
      <c r="I6" s="186"/>
      <c r="J6" s="22"/>
      <c r="K6" s="187"/>
      <c r="L6" s="22"/>
    </row>
    <row r="7" spans="1:12" s="20" customFormat="1" ht="24" customHeight="1">
      <c r="A7" s="182" t="s">
        <v>112</v>
      </c>
      <c r="B7" s="183" t="s">
        <v>173</v>
      </c>
      <c r="C7" s="184" t="s">
        <v>264</v>
      </c>
      <c r="D7" s="185" t="s">
        <v>170</v>
      </c>
      <c r="E7" s="189">
        <f>(40000*35)+(29000*35)+(90000*30)+(6000*40)+(15000*45)</f>
        <v>6030000</v>
      </c>
      <c r="F7" s="169" t="s">
        <v>70</v>
      </c>
      <c r="G7" s="169" t="s">
        <v>262</v>
      </c>
      <c r="H7" s="169" t="s">
        <v>263</v>
      </c>
      <c r="I7" s="186"/>
      <c r="J7" s="22"/>
      <c r="K7" s="187"/>
    </row>
    <row r="8" spans="1:12" ht="24" customHeight="1">
      <c r="A8" s="182" t="s">
        <v>112</v>
      </c>
      <c r="B8" s="183" t="s">
        <v>173</v>
      </c>
      <c r="C8" s="184" t="s">
        <v>265</v>
      </c>
      <c r="D8" s="185" t="s">
        <v>170</v>
      </c>
      <c r="E8" s="190">
        <f>3850000*1</f>
        <v>3850000</v>
      </c>
      <c r="F8" s="169" t="s">
        <v>70</v>
      </c>
      <c r="G8" s="169" t="s">
        <v>262</v>
      </c>
      <c r="H8" s="169" t="s">
        <v>263</v>
      </c>
      <c r="I8" s="186"/>
      <c r="K8" s="187"/>
    </row>
    <row r="9" spans="1:12" ht="24" customHeight="1" thickBot="1">
      <c r="A9" s="117" t="s">
        <v>112</v>
      </c>
      <c r="B9" s="118" t="s">
        <v>173</v>
      </c>
      <c r="C9" s="164" t="s">
        <v>266</v>
      </c>
      <c r="D9" s="165" t="s">
        <v>170</v>
      </c>
      <c r="E9" s="199">
        <f>3500000*1</f>
        <v>3500000</v>
      </c>
      <c r="F9" s="119" t="s">
        <v>70</v>
      </c>
      <c r="G9" s="119" t="s">
        <v>262</v>
      </c>
      <c r="H9" s="119" t="s">
        <v>263</v>
      </c>
      <c r="I9" s="200"/>
      <c r="K9" s="187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4"/>
  <sheetViews>
    <sheetView showGridLines="0" zoomScaleNormal="100" workbookViewId="0">
      <selection activeCell="G11" sqref="G11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customWidth="1"/>
    <col min="5" max="8" width="12.44140625" style="22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41" t="s">
        <v>30</v>
      </c>
      <c r="B3" s="42" t="s">
        <v>31</v>
      </c>
      <c r="C3" s="43" t="s">
        <v>59</v>
      </c>
      <c r="D3" s="43" t="s">
        <v>58</v>
      </c>
      <c r="E3" s="42" t="s">
        <v>0</v>
      </c>
      <c r="F3" s="42" t="s">
        <v>103</v>
      </c>
      <c r="G3" s="42" t="s">
        <v>104</v>
      </c>
      <c r="H3" s="42" t="s">
        <v>105</v>
      </c>
      <c r="I3" s="42" t="s">
        <v>106</v>
      </c>
      <c r="J3" s="43" t="s">
        <v>32</v>
      </c>
      <c r="K3" s="43" t="s">
        <v>33</v>
      </c>
      <c r="L3" s="43" t="s">
        <v>34</v>
      </c>
      <c r="M3" s="45" t="s">
        <v>1</v>
      </c>
    </row>
    <row r="4" spans="1:13" s="86" customFormat="1" ht="24" customHeight="1" thickTop="1" thickBot="1">
      <c r="A4" s="156" t="s">
        <v>112</v>
      </c>
      <c r="B4" s="157" t="s">
        <v>173</v>
      </c>
      <c r="C4" s="158" t="s">
        <v>250</v>
      </c>
      <c r="D4" s="95" t="s">
        <v>253</v>
      </c>
      <c r="E4" s="159" t="s">
        <v>170</v>
      </c>
      <c r="F4" s="160">
        <v>2600000</v>
      </c>
      <c r="G4" s="161"/>
      <c r="H4" s="161"/>
      <c r="I4" s="160"/>
      <c r="J4" s="95" t="s">
        <v>70</v>
      </c>
      <c r="K4" s="95" t="s">
        <v>251</v>
      </c>
      <c r="L4" s="95" t="s">
        <v>252</v>
      </c>
      <c r="M4" s="162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204" t="s">
        <v>75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6.25" thickBot="1">
      <c r="A2" s="26" t="s">
        <v>70</v>
      </c>
      <c r="B2" s="7"/>
      <c r="C2" s="8"/>
      <c r="D2" s="6"/>
      <c r="E2" s="6"/>
      <c r="F2" s="9"/>
      <c r="G2" s="9"/>
      <c r="H2" s="9"/>
      <c r="I2" s="9"/>
      <c r="J2" s="205" t="s">
        <v>107</v>
      </c>
      <c r="K2" s="205"/>
    </row>
    <row r="3" spans="1:11" ht="35.25" customHeight="1" thickBot="1">
      <c r="A3" s="55" t="s">
        <v>2</v>
      </c>
      <c r="B3" s="56" t="s">
        <v>3</v>
      </c>
      <c r="C3" s="56" t="s">
        <v>0</v>
      </c>
      <c r="D3" s="56" t="s">
        <v>76</v>
      </c>
      <c r="E3" s="56" t="s">
        <v>77</v>
      </c>
      <c r="F3" s="56" t="s">
        <v>78</v>
      </c>
      <c r="G3" s="56" t="s">
        <v>79</v>
      </c>
      <c r="H3" s="56" t="s">
        <v>80</v>
      </c>
      <c r="I3" s="56" t="s">
        <v>81</v>
      </c>
      <c r="J3" s="56" t="s">
        <v>82</v>
      </c>
      <c r="K3" s="57" t="s">
        <v>1</v>
      </c>
    </row>
    <row r="4" spans="1:11" ht="24" customHeight="1" thickTop="1" thickBot="1">
      <c r="A4" s="46"/>
      <c r="B4" s="47"/>
      <c r="C4" s="48" t="s">
        <v>108</v>
      </c>
      <c r="D4" s="49"/>
      <c r="E4" s="50"/>
      <c r="F4" s="51"/>
      <c r="G4" s="51"/>
      <c r="H4" s="49"/>
      <c r="I4" s="52"/>
      <c r="J4" s="53"/>
      <c r="K4" s="54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F18" sqref="F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204" t="s">
        <v>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2" ht="32.25" thickBot="1">
      <c r="A2" s="26" t="s">
        <v>70</v>
      </c>
      <c r="B2" s="26"/>
      <c r="C2" s="27"/>
      <c r="D2" s="28"/>
      <c r="E2" s="28"/>
      <c r="F2" s="29"/>
      <c r="G2" s="29"/>
      <c r="H2" s="29"/>
      <c r="I2" s="29"/>
      <c r="J2" s="205" t="s">
        <v>107</v>
      </c>
      <c r="K2" s="205"/>
    </row>
    <row r="3" spans="1:12" s="32" customFormat="1" ht="35.25" customHeight="1" thickBot="1">
      <c r="A3" s="55" t="s">
        <v>84</v>
      </c>
      <c r="B3" s="56" t="s">
        <v>85</v>
      </c>
      <c r="C3" s="56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56" t="s">
        <v>93</v>
      </c>
      <c r="K3" s="57" t="s">
        <v>94</v>
      </c>
      <c r="L3" s="30"/>
    </row>
    <row r="4" spans="1:12" s="32" customFormat="1" ht="24" customHeight="1" thickTop="1" thickBot="1">
      <c r="A4" s="46"/>
      <c r="B4" s="47"/>
      <c r="C4" s="48" t="s">
        <v>111</v>
      </c>
      <c r="D4" s="49"/>
      <c r="E4" s="50"/>
      <c r="F4" s="51"/>
      <c r="G4" s="51"/>
      <c r="H4" s="49"/>
      <c r="I4" s="58"/>
      <c r="J4" s="58"/>
      <c r="K4" s="59"/>
      <c r="L4" s="30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zoomScaleNormal="100" workbookViewId="0">
      <selection activeCell="C4" sqref="C4:C22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3" customFormat="1" ht="31.5">
      <c r="A1" s="206" t="s">
        <v>4</v>
      </c>
      <c r="B1" s="206"/>
      <c r="C1" s="206"/>
      <c r="D1" s="206"/>
      <c r="E1" s="206"/>
      <c r="F1" s="206"/>
      <c r="G1" s="206"/>
      <c r="H1" s="206"/>
      <c r="I1" s="206"/>
    </row>
    <row r="2" spans="1:11" s="33" customFormat="1" ht="32.25" thickBot="1">
      <c r="A2" s="34" t="s">
        <v>70</v>
      </c>
      <c r="B2" s="34"/>
      <c r="C2" s="35"/>
      <c r="D2" s="35"/>
      <c r="E2" s="35"/>
      <c r="F2" s="36"/>
      <c r="G2" s="36"/>
      <c r="H2" s="207" t="s">
        <v>107</v>
      </c>
      <c r="I2" s="207"/>
    </row>
    <row r="3" spans="1:11" ht="35.25" customHeight="1">
      <c r="A3" s="120" t="s">
        <v>3</v>
      </c>
      <c r="B3" s="121" t="s">
        <v>13</v>
      </c>
      <c r="C3" s="121" t="s">
        <v>5</v>
      </c>
      <c r="D3" s="121" t="s">
        <v>6</v>
      </c>
      <c r="E3" s="121" t="s">
        <v>7</v>
      </c>
      <c r="F3" s="121" t="s">
        <v>8</v>
      </c>
      <c r="G3" s="122" t="s">
        <v>44</v>
      </c>
      <c r="H3" s="121" t="s">
        <v>12</v>
      </c>
      <c r="I3" s="123" t="s">
        <v>9</v>
      </c>
    </row>
    <row r="4" spans="1:11" ht="23.25" customHeight="1">
      <c r="A4" s="127" t="s">
        <v>154</v>
      </c>
      <c r="B4" s="106" t="s">
        <v>114</v>
      </c>
      <c r="C4" s="40">
        <v>41400000</v>
      </c>
      <c r="D4" s="108" t="s">
        <v>113</v>
      </c>
      <c r="E4" s="108" t="s">
        <v>115</v>
      </c>
      <c r="F4" s="108" t="s">
        <v>117</v>
      </c>
      <c r="G4" s="137" t="s">
        <v>174</v>
      </c>
      <c r="H4" s="138" t="s">
        <v>175</v>
      </c>
      <c r="I4" s="104"/>
    </row>
    <row r="5" spans="1:11" ht="23.25" customHeight="1">
      <c r="A5" s="105" t="s">
        <v>155</v>
      </c>
      <c r="B5" s="106" t="s">
        <v>122</v>
      </c>
      <c r="C5" s="40">
        <v>11880000</v>
      </c>
      <c r="D5" s="108" t="s">
        <v>118</v>
      </c>
      <c r="E5" s="108" t="s">
        <v>120</v>
      </c>
      <c r="F5" s="108" t="s">
        <v>121</v>
      </c>
      <c r="G5" s="137" t="s">
        <v>174</v>
      </c>
      <c r="H5" s="138" t="s">
        <v>175</v>
      </c>
      <c r="I5" s="104"/>
    </row>
    <row r="6" spans="1:11" ht="23.25" customHeight="1">
      <c r="A6" s="105" t="s">
        <v>156</v>
      </c>
      <c r="B6" s="108" t="s">
        <v>124</v>
      </c>
      <c r="C6" s="40">
        <v>6480000</v>
      </c>
      <c r="D6" s="108" t="s">
        <v>126</v>
      </c>
      <c r="E6" s="108" t="s">
        <v>120</v>
      </c>
      <c r="F6" s="108" t="s">
        <v>121</v>
      </c>
      <c r="G6" s="137" t="s">
        <v>174</v>
      </c>
      <c r="H6" s="138" t="s">
        <v>175</v>
      </c>
      <c r="I6" s="104"/>
    </row>
    <row r="7" spans="1:11" ht="23.25" customHeight="1">
      <c r="A7" s="109" t="s">
        <v>157</v>
      </c>
      <c r="B7" s="110" t="s">
        <v>127</v>
      </c>
      <c r="C7" s="111">
        <v>4320000</v>
      </c>
      <c r="D7" s="110" t="s">
        <v>125</v>
      </c>
      <c r="E7" s="110" t="s">
        <v>119</v>
      </c>
      <c r="F7" s="110" t="s">
        <v>116</v>
      </c>
      <c r="G7" s="137" t="s">
        <v>174</v>
      </c>
      <c r="H7" s="138" t="s">
        <v>175</v>
      </c>
      <c r="I7" s="104"/>
    </row>
    <row r="8" spans="1:11" ht="23.25" customHeight="1">
      <c r="A8" s="109" t="s">
        <v>158</v>
      </c>
      <c r="B8" s="112" t="s">
        <v>128</v>
      </c>
      <c r="C8" s="111">
        <v>7920000</v>
      </c>
      <c r="D8" s="110" t="s">
        <v>134</v>
      </c>
      <c r="E8" s="110" t="s">
        <v>119</v>
      </c>
      <c r="F8" s="110" t="s">
        <v>116</v>
      </c>
      <c r="G8" s="137" t="s">
        <v>174</v>
      </c>
      <c r="H8" s="138" t="s">
        <v>175</v>
      </c>
      <c r="I8" s="113"/>
    </row>
    <row r="9" spans="1:11" ht="23.25" customHeight="1">
      <c r="A9" s="109" t="s">
        <v>159</v>
      </c>
      <c r="B9" s="110" t="s">
        <v>129</v>
      </c>
      <c r="C9" s="111">
        <v>1675200</v>
      </c>
      <c r="D9" s="110" t="s">
        <v>134</v>
      </c>
      <c r="E9" s="110" t="s">
        <v>119</v>
      </c>
      <c r="F9" s="110" t="s">
        <v>116</v>
      </c>
      <c r="G9" s="137" t="s">
        <v>174</v>
      </c>
      <c r="H9" s="138" t="s">
        <v>175</v>
      </c>
      <c r="I9" s="104"/>
    </row>
    <row r="10" spans="1:11" ht="23.25" customHeight="1">
      <c r="A10" s="109" t="s">
        <v>160</v>
      </c>
      <c r="B10" s="110" t="s">
        <v>130</v>
      </c>
      <c r="C10" s="111">
        <v>4116000</v>
      </c>
      <c r="D10" s="110" t="s">
        <v>134</v>
      </c>
      <c r="E10" s="110" t="s">
        <v>119</v>
      </c>
      <c r="F10" s="110" t="s">
        <v>116</v>
      </c>
      <c r="G10" s="137" t="s">
        <v>174</v>
      </c>
      <c r="H10" s="138" t="s">
        <v>175</v>
      </c>
      <c r="I10" s="113"/>
    </row>
    <row r="11" spans="1:11" ht="23.25" customHeight="1">
      <c r="A11" s="109" t="s">
        <v>161</v>
      </c>
      <c r="B11" s="110" t="s">
        <v>131</v>
      </c>
      <c r="C11" s="111">
        <v>13820400</v>
      </c>
      <c r="D11" s="110" t="s">
        <v>134</v>
      </c>
      <c r="E11" s="110" t="s">
        <v>119</v>
      </c>
      <c r="F11" s="110" t="s">
        <v>116</v>
      </c>
      <c r="G11" s="137" t="s">
        <v>174</v>
      </c>
      <c r="H11" s="138" t="s">
        <v>175</v>
      </c>
      <c r="I11" s="113"/>
    </row>
    <row r="12" spans="1:11" ht="23.25" customHeight="1">
      <c r="A12" s="109" t="s">
        <v>162</v>
      </c>
      <c r="B12" s="110" t="s">
        <v>123</v>
      </c>
      <c r="C12" s="111">
        <v>1620000</v>
      </c>
      <c r="D12" s="110" t="s">
        <v>134</v>
      </c>
      <c r="E12" s="110" t="s">
        <v>119</v>
      </c>
      <c r="F12" s="110" t="s">
        <v>116</v>
      </c>
      <c r="G12" s="137" t="s">
        <v>174</v>
      </c>
      <c r="H12" s="138" t="s">
        <v>175</v>
      </c>
      <c r="I12" s="113"/>
    </row>
    <row r="13" spans="1:11" ht="23.25" customHeight="1">
      <c r="A13" s="114" t="s">
        <v>163</v>
      </c>
      <c r="B13" s="110" t="s">
        <v>129</v>
      </c>
      <c r="C13" s="111">
        <v>1147200</v>
      </c>
      <c r="D13" s="110" t="s">
        <v>135</v>
      </c>
      <c r="E13" s="110" t="s">
        <v>119</v>
      </c>
      <c r="F13" s="110" t="s">
        <v>116</v>
      </c>
      <c r="G13" s="137" t="s">
        <v>174</v>
      </c>
      <c r="H13" s="138" t="s">
        <v>175</v>
      </c>
      <c r="I13" s="113"/>
    </row>
    <row r="14" spans="1:11" ht="23.25" customHeight="1">
      <c r="A14" s="109" t="s">
        <v>164</v>
      </c>
      <c r="B14" s="110" t="s">
        <v>129</v>
      </c>
      <c r="C14" s="111">
        <v>12650400</v>
      </c>
      <c r="D14" s="110" t="s">
        <v>135</v>
      </c>
      <c r="E14" s="110" t="s">
        <v>119</v>
      </c>
      <c r="F14" s="110" t="s">
        <v>116</v>
      </c>
      <c r="G14" s="137" t="s">
        <v>174</v>
      </c>
      <c r="H14" s="138" t="s">
        <v>175</v>
      </c>
      <c r="I14" s="113"/>
    </row>
    <row r="15" spans="1:11" ht="23.25" customHeight="1">
      <c r="A15" s="115" t="s">
        <v>165</v>
      </c>
      <c r="B15" s="110" t="s">
        <v>132</v>
      </c>
      <c r="C15" s="111">
        <v>6600000</v>
      </c>
      <c r="D15" s="110" t="s">
        <v>135</v>
      </c>
      <c r="E15" s="110" t="s">
        <v>119</v>
      </c>
      <c r="F15" s="110" t="s">
        <v>116</v>
      </c>
      <c r="G15" s="137" t="s">
        <v>168</v>
      </c>
      <c r="H15" s="138" t="s">
        <v>169</v>
      </c>
      <c r="I15" s="113"/>
    </row>
    <row r="16" spans="1:11" ht="23.25" customHeight="1">
      <c r="A16" s="115" t="s">
        <v>166</v>
      </c>
      <c r="B16" s="110" t="s">
        <v>132</v>
      </c>
      <c r="C16" s="111">
        <v>3322200</v>
      </c>
      <c r="D16" s="110" t="s">
        <v>135</v>
      </c>
      <c r="E16" s="110" t="s">
        <v>119</v>
      </c>
      <c r="F16" s="110" t="s">
        <v>116</v>
      </c>
      <c r="G16" s="137" t="s">
        <v>168</v>
      </c>
      <c r="H16" s="138" t="s">
        <v>169</v>
      </c>
      <c r="I16" s="113"/>
      <c r="K16" s="96"/>
    </row>
    <row r="17" spans="1:9" ht="23.25" customHeight="1">
      <c r="A17" s="115" t="s">
        <v>167</v>
      </c>
      <c r="B17" s="102" t="s">
        <v>133</v>
      </c>
      <c r="C17" s="103">
        <v>1081308090</v>
      </c>
      <c r="D17" s="102" t="s">
        <v>136</v>
      </c>
      <c r="E17" s="102" t="s">
        <v>119</v>
      </c>
      <c r="F17" s="102" t="s">
        <v>116</v>
      </c>
      <c r="G17" s="137" t="s">
        <v>174</v>
      </c>
      <c r="H17" s="138" t="s">
        <v>175</v>
      </c>
      <c r="I17" s="104"/>
    </row>
    <row r="18" spans="1:9" ht="23.25" customHeight="1">
      <c r="A18" s="131" t="s">
        <v>177</v>
      </c>
      <c r="B18" s="102" t="s">
        <v>172</v>
      </c>
      <c r="C18" s="103">
        <v>17200000</v>
      </c>
      <c r="D18" s="102" t="s">
        <v>194</v>
      </c>
      <c r="E18" s="102" t="s">
        <v>197</v>
      </c>
      <c r="F18" s="102" t="s">
        <v>171</v>
      </c>
      <c r="G18" s="102" t="s">
        <v>171</v>
      </c>
      <c r="H18" s="138" t="s">
        <v>199</v>
      </c>
      <c r="I18" s="104"/>
    </row>
    <row r="19" spans="1:9" ht="23.25" customHeight="1">
      <c r="A19" s="163" t="s">
        <v>179</v>
      </c>
      <c r="B19" s="133" t="s">
        <v>187</v>
      </c>
      <c r="C19" s="103">
        <v>770000</v>
      </c>
      <c r="D19" s="102" t="s">
        <v>169</v>
      </c>
      <c r="E19" s="102" t="s">
        <v>198</v>
      </c>
      <c r="F19" s="102" t="s">
        <v>198</v>
      </c>
      <c r="G19" s="102" t="s">
        <v>198</v>
      </c>
      <c r="H19" s="102" t="s">
        <v>198</v>
      </c>
      <c r="I19" s="104"/>
    </row>
    <row r="20" spans="1:9" ht="23.25" customHeight="1">
      <c r="A20" s="163" t="s">
        <v>181</v>
      </c>
      <c r="B20" s="133" t="s">
        <v>189</v>
      </c>
      <c r="C20" s="103">
        <v>19050000</v>
      </c>
      <c r="D20" s="102" t="s">
        <v>195</v>
      </c>
      <c r="E20" s="102" t="s">
        <v>199</v>
      </c>
      <c r="F20" s="102" t="s">
        <v>200</v>
      </c>
      <c r="G20" s="102" t="s">
        <v>200</v>
      </c>
      <c r="H20" s="102" t="s">
        <v>200</v>
      </c>
      <c r="I20" s="104"/>
    </row>
    <row r="21" spans="1:9" ht="23.25" customHeight="1">
      <c r="A21" s="131" t="s">
        <v>183</v>
      </c>
      <c r="B21" s="133" t="s">
        <v>191</v>
      </c>
      <c r="C21" s="103">
        <v>4644000</v>
      </c>
      <c r="D21" s="102" t="s">
        <v>196</v>
      </c>
      <c r="E21" s="102" t="s">
        <v>196</v>
      </c>
      <c r="F21" s="102" t="s">
        <v>201</v>
      </c>
      <c r="G21" s="102" t="s">
        <v>201</v>
      </c>
      <c r="H21" s="102" t="s">
        <v>201</v>
      </c>
      <c r="I21" s="104"/>
    </row>
    <row r="22" spans="1:9" ht="23.25" customHeight="1">
      <c r="A22" s="131" t="s">
        <v>184</v>
      </c>
      <c r="B22" s="133" t="s">
        <v>192</v>
      </c>
      <c r="C22" s="103">
        <v>1860000</v>
      </c>
      <c r="D22" s="102" t="s">
        <v>171</v>
      </c>
      <c r="E22" s="102" t="s">
        <v>171</v>
      </c>
      <c r="F22" s="102" t="s">
        <v>202</v>
      </c>
      <c r="G22" s="102" t="s">
        <v>202</v>
      </c>
      <c r="H22" s="138" t="s">
        <v>202</v>
      </c>
      <c r="I22" s="104"/>
    </row>
    <row r="23" spans="1:9" ht="23.25" customHeight="1">
      <c r="A23" s="131"/>
      <c r="B23" s="133"/>
      <c r="C23" s="103"/>
      <c r="D23" s="102"/>
      <c r="E23" s="102"/>
      <c r="F23" s="102"/>
      <c r="G23" s="137"/>
      <c r="H23" s="138"/>
      <c r="I23" s="104"/>
    </row>
    <row r="24" spans="1:9" ht="23.25" customHeight="1" thickBot="1">
      <c r="A24" s="134"/>
      <c r="B24" s="135"/>
      <c r="C24" s="136"/>
      <c r="D24" s="139"/>
      <c r="E24" s="139"/>
      <c r="F24" s="139"/>
      <c r="G24" s="140"/>
      <c r="H24" s="141"/>
      <c r="I24" s="116"/>
    </row>
    <row r="25" spans="1:9">
      <c r="E25" s="97"/>
      <c r="F25" s="97"/>
    </row>
    <row r="26" spans="1:9">
      <c r="D26" s="98"/>
      <c r="E26" s="99"/>
      <c r="F26" s="99"/>
    </row>
    <row r="27" spans="1:9">
      <c r="D27" s="98"/>
      <c r="E27" s="99"/>
      <c r="F27" s="99"/>
    </row>
    <row r="28" spans="1:9">
      <c r="D28" s="98"/>
      <c r="E28" s="99"/>
      <c r="F28" s="99"/>
    </row>
    <row r="29" spans="1:9">
      <c r="D29" s="98"/>
      <c r="E29" s="99"/>
      <c r="F29" s="99"/>
    </row>
    <row r="30" spans="1:9">
      <c r="D30" s="98"/>
      <c r="E30" s="99"/>
      <c r="F30" s="99"/>
    </row>
    <row r="31" spans="1:9">
      <c r="D31" s="98"/>
      <c r="E31" s="99"/>
      <c r="F31" s="99"/>
    </row>
    <row r="32" spans="1:9">
      <c r="D32" s="98"/>
      <c r="E32" s="99"/>
      <c r="F32" s="99"/>
    </row>
    <row r="33" spans="4:6">
      <c r="D33" s="98"/>
      <c r="E33" s="99"/>
      <c r="F33" s="99"/>
    </row>
    <row r="34" spans="4:6">
      <c r="D34" s="98"/>
      <c r="E34" s="99"/>
      <c r="F34" s="99"/>
    </row>
    <row r="35" spans="4:6">
      <c r="D35" s="98"/>
      <c r="E35" s="98"/>
      <c r="F35" s="98"/>
    </row>
    <row r="36" spans="4:6">
      <c r="D36" s="98"/>
      <c r="E36" s="98"/>
      <c r="F36" s="98"/>
    </row>
    <row r="37" spans="4:6">
      <c r="D37" s="98"/>
      <c r="E37" s="98"/>
      <c r="F37" s="98"/>
    </row>
    <row r="38" spans="4:6">
      <c r="D38" s="98"/>
      <c r="E38" s="98"/>
      <c r="F38" s="98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zoomScaleNormal="100" workbookViewId="0">
      <selection activeCell="C4" sqref="C4:C22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206" t="s">
        <v>110</v>
      </c>
      <c r="B1" s="206"/>
      <c r="C1" s="206"/>
      <c r="D1" s="206"/>
      <c r="E1" s="206"/>
      <c r="F1" s="206"/>
      <c r="G1" s="206"/>
      <c r="H1" s="206"/>
      <c r="J1" s="87"/>
      <c r="K1" s="87"/>
      <c r="L1" s="87"/>
      <c r="M1" s="87"/>
      <c r="N1" s="87"/>
      <c r="O1" s="87"/>
      <c r="P1" s="87"/>
      <c r="Q1" s="87"/>
      <c r="R1" s="87"/>
    </row>
    <row r="2" spans="1:18" ht="32.25" thickBot="1">
      <c r="A2" s="208" t="s">
        <v>70</v>
      </c>
      <c r="B2" s="208"/>
      <c r="C2" s="35"/>
      <c r="D2" s="35"/>
      <c r="E2" s="35"/>
      <c r="F2" s="35"/>
      <c r="G2" s="35"/>
      <c r="H2" s="79" t="s">
        <v>107</v>
      </c>
      <c r="J2" s="88"/>
      <c r="K2" s="88"/>
    </row>
    <row r="3" spans="1:18" ht="35.25" customHeight="1">
      <c r="A3" s="124" t="s">
        <v>3</v>
      </c>
      <c r="B3" s="125" t="s">
        <v>50</v>
      </c>
      <c r="C3" s="125" t="s">
        <v>51</v>
      </c>
      <c r="D3" s="125" t="s">
        <v>55</v>
      </c>
      <c r="E3" s="125" t="s">
        <v>52</v>
      </c>
      <c r="F3" s="125" t="s">
        <v>53</v>
      </c>
      <c r="G3" s="125" t="s">
        <v>54</v>
      </c>
      <c r="H3" s="126" t="s">
        <v>61</v>
      </c>
    </row>
    <row r="4" spans="1:18" ht="22.5" customHeight="1">
      <c r="A4" s="127" t="s">
        <v>139</v>
      </c>
      <c r="B4" s="106" t="s">
        <v>114</v>
      </c>
      <c r="C4" s="40">
        <v>41400000</v>
      </c>
      <c r="D4" s="107" t="s">
        <v>95</v>
      </c>
      <c r="E4" s="40">
        <v>3210000</v>
      </c>
      <c r="F4" s="107" t="s">
        <v>137</v>
      </c>
      <c r="G4" s="40">
        <v>3210000</v>
      </c>
      <c r="H4" s="128"/>
      <c r="J4" s="96"/>
    </row>
    <row r="5" spans="1:18" ht="22.5" customHeight="1">
      <c r="A5" s="105" t="s">
        <v>140</v>
      </c>
      <c r="B5" s="106" t="s">
        <v>122</v>
      </c>
      <c r="C5" s="40">
        <v>11880000</v>
      </c>
      <c r="D5" s="107" t="s">
        <v>137</v>
      </c>
      <c r="E5" s="40">
        <v>990000</v>
      </c>
      <c r="F5" s="107" t="s">
        <v>137</v>
      </c>
      <c r="G5" s="40">
        <v>990000</v>
      </c>
      <c r="H5" s="104"/>
      <c r="J5" s="96"/>
    </row>
    <row r="6" spans="1:18" ht="22.5" customHeight="1">
      <c r="A6" s="105" t="s">
        <v>141</v>
      </c>
      <c r="B6" s="108" t="s">
        <v>124</v>
      </c>
      <c r="C6" s="40">
        <v>6480000</v>
      </c>
      <c r="D6" s="107" t="s">
        <v>29</v>
      </c>
      <c r="E6" s="40">
        <v>540000</v>
      </c>
      <c r="F6" s="107" t="s">
        <v>29</v>
      </c>
      <c r="G6" s="40">
        <v>540000</v>
      </c>
      <c r="H6" s="104"/>
      <c r="J6" s="96"/>
    </row>
    <row r="7" spans="1:18" ht="22.5" customHeight="1">
      <c r="A7" s="109" t="s">
        <v>142</v>
      </c>
      <c r="B7" s="110" t="s">
        <v>127</v>
      </c>
      <c r="C7" s="111">
        <v>4320000</v>
      </c>
      <c r="D7" s="107" t="s">
        <v>29</v>
      </c>
      <c r="E7" s="40">
        <v>360000</v>
      </c>
      <c r="F7" s="107" t="s">
        <v>29</v>
      </c>
      <c r="G7" s="40">
        <v>360000</v>
      </c>
      <c r="H7" s="104"/>
      <c r="J7" s="96"/>
    </row>
    <row r="8" spans="1:18" ht="22.5" customHeight="1">
      <c r="A8" s="109" t="s">
        <v>143</v>
      </c>
      <c r="B8" s="112" t="s">
        <v>128</v>
      </c>
      <c r="C8" s="111">
        <v>7920000</v>
      </c>
      <c r="D8" s="107" t="s">
        <v>29</v>
      </c>
      <c r="E8" s="40">
        <v>660000</v>
      </c>
      <c r="F8" s="107" t="s">
        <v>29</v>
      </c>
      <c r="G8" s="40">
        <v>660000</v>
      </c>
      <c r="H8" s="104"/>
      <c r="J8" s="96"/>
    </row>
    <row r="9" spans="1:18" ht="22.5" customHeight="1">
      <c r="A9" s="109" t="s">
        <v>144</v>
      </c>
      <c r="B9" s="110" t="s">
        <v>129</v>
      </c>
      <c r="C9" s="111">
        <v>1675200</v>
      </c>
      <c r="D9" s="107" t="s">
        <v>29</v>
      </c>
      <c r="E9" s="40">
        <v>139600</v>
      </c>
      <c r="F9" s="107" t="s">
        <v>29</v>
      </c>
      <c r="G9" s="40">
        <v>139600</v>
      </c>
      <c r="H9" s="104"/>
      <c r="J9" s="96"/>
    </row>
    <row r="10" spans="1:18" ht="22.5" customHeight="1">
      <c r="A10" s="109" t="s">
        <v>145</v>
      </c>
      <c r="B10" s="110" t="s">
        <v>130</v>
      </c>
      <c r="C10" s="111">
        <v>4116000</v>
      </c>
      <c r="D10" s="107" t="s">
        <v>29</v>
      </c>
      <c r="E10" s="40">
        <v>343000</v>
      </c>
      <c r="F10" s="107" t="s">
        <v>29</v>
      </c>
      <c r="G10" s="40">
        <v>343000</v>
      </c>
      <c r="H10" s="104"/>
      <c r="J10" s="96"/>
    </row>
    <row r="11" spans="1:18" ht="22.5" customHeight="1">
      <c r="A11" s="109" t="s">
        <v>146</v>
      </c>
      <c r="B11" s="110" t="s">
        <v>131</v>
      </c>
      <c r="C11" s="111">
        <v>13820400</v>
      </c>
      <c r="D11" s="107" t="s">
        <v>29</v>
      </c>
      <c r="E11" s="40">
        <v>1151700</v>
      </c>
      <c r="F11" s="107" t="s">
        <v>29</v>
      </c>
      <c r="G11" s="40">
        <v>1151700</v>
      </c>
      <c r="H11" s="113"/>
      <c r="J11" s="96"/>
    </row>
    <row r="12" spans="1:18" ht="22.5" customHeight="1">
      <c r="A12" s="109" t="s">
        <v>147</v>
      </c>
      <c r="B12" s="110" t="s">
        <v>123</v>
      </c>
      <c r="C12" s="111">
        <v>1620000</v>
      </c>
      <c r="D12" s="107" t="s">
        <v>29</v>
      </c>
      <c r="E12" s="40">
        <v>135000</v>
      </c>
      <c r="F12" s="107" t="s">
        <v>29</v>
      </c>
      <c r="G12" s="40">
        <v>135000</v>
      </c>
      <c r="H12" s="113"/>
      <c r="J12" s="96"/>
    </row>
    <row r="13" spans="1:18" ht="22.5" customHeight="1">
      <c r="A13" s="114" t="s">
        <v>148</v>
      </c>
      <c r="B13" s="110" t="s">
        <v>129</v>
      </c>
      <c r="C13" s="111">
        <v>1147200</v>
      </c>
      <c r="D13" s="107" t="s">
        <v>29</v>
      </c>
      <c r="E13" s="40">
        <v>95600</v>
      </c>
      <c r="F13" s="107" t="s">
        <v>29</v>
      </c>
      <c r="G13" s="40">
        <v>95600</v>
      </c>
      <c r="H13" s="113"/>
      <c r="J13" s="96"/>
    </row>
    <row r="14" spans="1:18" ht="22.5" customHeight="1">
      <c r="A14" s="109" t="s">
        <v>149</v>
      </c>
      <c r="B14" s="110" t="s">
        <v>129</v>
      </c>
      <c r="C14" s="111">
        <v>12650400</v>
      </c>
      <c r="D14" s="107" t="s">
        <v>29</v>
      </c>
      <c r="E14" s="40">
        <v>1054200</v>
      </c>
      <c r="F14" s="107" t="s">
        <v>29</v>
      </c>
      <c r="G14" s="40">
        <v>1054200</v>
      </c>
      <c r="H14" s="104"/>
      <c r="I14" s="92"/>
      <c r="J14" s="96"/>
    </row>
    <row r="15" spans="1:18" ht="22.5" customHeight="1">
      <c r="A15" s="115" t="s">
        <v>150</v>
      </c>
      <c r="B15" s="110" t="s">
        <v>132</v>
      </c>
      <c r="C15" s="111">
        <v>6600000</v>
      </c>
      <c r="D15" s="107" t="s">
        <v>29</v>
      </c>
      <c r="E15" s="40">
        <v>550000</v>
      </c>
      <c r="F15" s="107" t="s">
        <v>29</v>
      </c>
      <c r="G15" s="40">
        <v>550000</v>
      </c>
      <c r="H15" s="104"/>
      <c r="J15" s="96"/>
    </row>
    <row r="16" spans="1:18" ht="22.5" customHeight="1">
      <c r="A16" s="115" t="s">
        <v>151</v>
      </c>
      <c r="B16" s="110" t="s">
        <v>132</v>
      </c>
      <c r="C16" s="111">
        <v>3322200</v>
      </c>
      <c r="D16" s="107" t="s">
        <v>29</v>
      </c>
      <c r="E16" s="40">
        <v>300700</v>
      </c>
      <c r="F16" s="107" t="s">
        <v>29</v>
      </c>
      <c r="G16" s="40">
        <v>300700</v>
      </c>
      <c r="H16" s="104"/>
      <c r="I16" s="92"/>
      <c r="J16" s="96"/>
    </row>
    <row r="17" spans="1:10" ht="22.5" customHeight="1">
      <c r="A17" s="115" t="s">
        <v>152</v>
      </c>
      <c r="B17" s="102" t="s">
        <v>133</v>
      </c>
      <c r="C17" s="103">
        <v>1081308090</v>
      </c>
      <c r="D17" s="107" t="s">
        <v>29</v>
      </c>
      <c r="E17" s="129">
        <v>83111460</v>
      </c>
      <c r="F17" s="130"/>
      <c r="G17" s="129">
        <v>83111460</v>
      </c>
      <c r="H17" s="104"/>
      <c r="I17" s="92"/>
      <c r="J17" s="96"/>
    </row>
    <row r="18" spans="1:10" ht="22.5" customHeight="1">
      <c r="A18" s="115" t="s">
        <v>153</v>
      </c>
      <c r="B18" s="102" t="s">
        <v>138</v>
      </c>
      <c r="C18" s="103">
        <v>6600000</v>
      </c>
      <c r="D18" s="107" t="s">
        <v>29</v>
      </c>
      <c r="E18" s="40">
        <v>1100000</v>
      </c>
      <c r="F18" s="107"/>
      <c r="G18" s="40">
        <v>1100000</v>
      </c>
      <c r="H18" s="104"/>
      <c r="I18" s="92"/>
      <c r="J18" s="96"/>
    </row>
    <row r="19" spans="1:10" ht="22.5" customHeight="1">
      <c r="A19" s="131" t="s">
        <v>176</v>
      </c>
      <c r="B19" s="102" t="s">
        <v>185</v>
      </c>
      <c r="C19" s="103">
        <v>17200000</v>
      </c>
      <c r="D19" s="107" t="s">
        <v>29</v>
      </c>
      <c r="E19" s="103">
        <v>17200000</v>
      </c>
      <c r="F19" s="132"/>
      <c r="G19" s="103">
        <v>17200000</v>
      </c>
      <c r="H19" s="104"/>
      <c r="I19" s="92"/>
      <c r="J19" s="96"/>
    </row>
    <row r="20" spans="1:10" ht="22.5" customHeight="1">
      <c r="A20" s="131" t="s">
        <v>178</v>
      </c>
      <c r="B20" s="133" t="s">
        <v>186</v>
      </c>
      <c r="C20" s="103">
        <v>770000</v>
      </c>
      <c r="D20" s="107"/>
      <c r="E20" s="103">
        <v>770000</v>
      </c>
      <c r="F20" s="132"/>
      <c r="G20" s="103">
        <v>770000</v>
      </c>
      <c r="H20" s="104"/>
      <c r="I20" s="92"/>
      <c r="J20" s="96"/>
    </row>
    <row r="21" spans="1:10" ht="22.5" customHeight="1">
      <c r="A21" s="131" t="s">
        <v>180</v>
      </c>
      <c r="B21" s="133" t="s">
        <v>188</v>
      </c>
      <c r="C21" s="103">
        <v>19050000</v>
      </c>
      <c r="D21" s="107"/>
      <c r="E21" s="103">
        <v>19050000</v>
      </c>
      <c r="F21" s="132"/>
      <c r="G21" s="103">
        <v>19050000</v>
      </c>
      <c r="H21" s="104"/>
      <c r="I21" s="92"/>
      <c r="J21" s="96"/>
    </row>
    <row r="22" spans="1:10" ht="22.5" customHeight="1" thickBot="1">
      <c r="A22" s="134" t="s">
        <v>182</v>
      </c>
      <c r="B22" s="135" t="s">
        <v>190</v>
      </c>
      <c r="C22" s="136">
        <v>4644000</v>
      </c>
      <c r="D22" s="201"/>
      <c r="E22" s="136">
        <v>4644000</v>
      </c>
      <c r="F22" s="202"/>
      <c r="G22" s="136">
        <v>4644000</v>
      </c>
      <c r="H22" s="116"/>
      <c r="I22" s="92"/>
      <c r="J22" s="96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51"/>
  <sheetViews>
    <sheetView zoomScale="80" zoomScaleNormal="80" workbookViewId="0">
      <selection activeCell="J16" sqref="J16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204" t="s">
        <v>10</v>
      </c>
      <c r="B1" s="204"/>
      <c r="C1" s="204"/>
      <c r="D1" s="204"/>
      <c r="E1" s="204"/>
    </row>
    <row r="2" spans="1:8" ht="32.25" thickBot="1">
      <c r="A2" s="26" t="s">
        <v>70</v>
      </c>
      <c r="B2" s="26"/>
      <c r="C2" s="28"/>
      <c r="D2" s="28"/>
      <c r="E2" s="39" t="s">
        <v>107</v>
      </c>
    </row>
    <row r="3" spans="1:8" ht="30" customHeight="1">
      <c r="A3" s="209" t="s">
        <v>35</v>
      </c>
      <c r="B3" s="60" t="s">
        <v>36</v>
      </c>
      <c r="C3" s="212" t="s">
        <v>218</v>
      </c>
      <c r="D3" s="213"/>
      <c r="E3" s="214"/>
    </row>
    <row r="4" spans="1:8" ht="30" customHeight="1">
      <c r="A4" s="210"/>
      <c r="B4" s="61" t="s">
        <v>37</v>
      </c>
      <c r="C4" s="62">
        <v>850000</v>
      </c>
      <c r="D4" s="63" t="s">
        <v>98</v>
      </c>
      <c r="E4" s="64">
        <v>770000</v>
      </c>
    </row>
    <row r="5" spans="1:8" ht="30" customHeight="1">
      <c r="A5" s="210"/>
      <c r="B5" s="61" t="s">
        <v>38</v>
      </c>
      <c r="C5" s="65">
        <f>(+E5/C4)*100%</f>
        <v>0.90588235294117647</v>
      </c>
      <c r="D5" s="63" t="s">
        <v>16</v>
      </c>
      <c r="E5" s="64">
        <f>E4</f>
        <v>770000</v>
      </c>
    </row>
    <row r="6" spans="1:8" ht="30" customHeight="1">
      <c r="A6" s="210"/>
      <c r="B6" s="61" t="s">
        <v>15</v>
      </c>
      <c r="C6" s="66" t="s">
        <v>169</v>
      </c>
      <c r="D6" s="67" t="s">
        <v>56</v>
      </c>
      <c r="E6" s="68" t="s">
        <v>198</v>
      </c>
    </row>
    <row r="7" spans="1:8" ht="30" customHeight="1">
      <c r="A7" s="210"/>
      <c r="B7" s="61" t="s">
        <v>39</v>
      </c>
      <c r="C7" s="69" t="s">
        <v>71</v>
      </c>
      <c r="D7" s="67" t="s">
        <v>40</v>
      </c>
      <c r="E7" s="70" t="s">
        <v>198</v>
      </c>
      <c r="H7" t="s">
        <v>109</v>
      </c>
    </row>
    <row r="8" spans="1:8" ht="30" customHeight="1">
      <c r="A8" s="210"/>
      <c r="B8" s="61" t="s">
        <v>41</v>
      </c>
      <c r="C8" s="69" t="s">
        <v>97</v>
      </c>
      <c r="D8" s="67" t="s">
        <v>18</v>
      </c>
      <c r="E8" s="70" t="s">
        <v>187</v>
      </c>
    </row>
    <row r="9" spans="1:8" ht="30" customHeight="1" thickBot="1">
      <c r="A9" s="211"/>
      <c r="B9" s="71" t="s">
        <v>42</v>
      </c>
      <c r="C9" s="72" t="s">
        <v>72</v>
      </c>
      <c r="D9" s="73" t="s">
        <v>43</v>
      </c>
      <c r="E9" s="80" t="s">
        <v>219</v>
      </c>
    </row>
    <row r="10" spans="1:8" ht="30" customHeight="1">
      <c r="A10" s="209" t="s">
        <v>35</v>
      </c>
      <c r="B10" s="60" t="s">
        <v>36</v>
      </c>
      <c r="C10" s="212" t="s">
        <v>220</v>
      </c>
      <c r="D10" s="213"/>
      <c r="E10" s="214"/>
    </row>
    <row r="11" spans="1:8" ht="30" customHeight="1">
      <c r="A11" s="210"/>
      <c r="B11" s="61" t="s">
        <v>37</v>
      </c>
      <c r="C11" s="62">
        <v>19995000</v>
      </c>
      <c r="D11" s="63" t="s">
        <v>98</v>
      </c>
      <c r="E11" s="64">
        <v>19050000</v>
      </c>
    </row>
    <row r="12" spans="1:8" ht="30" customHeight="1">
      <c r="A12" s="210"/>
      <c r="B12" s="61" t="s">
        <v>38</v>
      </c>
      <c r="C12" s="65">
        <f>(+E12/C11)*100%</f>
        <v>0.95273818454613657</v>
      </c>
      <c r="D12" s="63" t="s">
        <v>16</v>
      </c>
      <c r="E12" s="64">
        <f>E11</f>
        <v>19050000</v>
      </c>
    </row>
    <row r="13" spans="1:8" ht="30" customHeight="1">
      <c r="A13" s="210"/>
      <c r="B13" s="61" t="s">
        <v>15</v>
      </c>
      <c r="C13" s="66" t="s">
        <v>195</v>
      </c>
      <c r="D13" s="67" t="s">
        <v>56</v>
      </c>
      <c r="E13" s="68" t="s">
        <v>221</v>
      </c>
    </row>
    <row r="14" spans="1:8" ht="30" customHeight="1">
      <c r="A14" s="210"/>
      <c r="B14" s="61" t="s">
        <v>39</v>
      </c>
      <c r="C14" s="69" t="s">
        <v>71</v>
      </c>
      <c r="D14" s="67" t="s">
        <v>40</v>
      </c>
      <c r="E14" s="70" t="s">
        <v>200</v>
      </c>
      <c r="H14" t="s">
        <v>109</v>
      </c>
    </row>
    <row r="15" spans="1:8" ht="30" customHeight="1">
      <c r="A15" s="210"/>
      <c r="B15" s="61" t="s">
        <v>41</v>
      </c>
      <c r="C15" s="69" t="s">
        <v>97</v>
      </c>
      <c r="D15" s="67" t="s">
        <v>18</v>
      </c>
      <c r="E15" s="70" t="s">
        <v>189</v>
      </c>
    </row>
    <row r="16" spans="1:8" ht="30" customHeight="1" thickBot="1">
      <c r="A16" s="211"/>
      <c r="B16" s="71" t="s">
        <v>42</v>
      </c>
      <c r="C16" s="72" t="s">
        <v>72</v>
      </c>
      <c r="D16" s="73" t="s">
        <v>43</v>
      </c>
      <c r="E16" s="80" t="s">
        <v>222</v>
      </c>
    </row>
    <row r="17" spans="1:8" ht="30" customHeight="1">
      <c r="A17" s="209" t="s">
        <v>35</v>
      </c>
      <c r="B17" s="60" t="s">
        <v>36</v>
      </c>
      <c r="C17" s="212" t="s">
        <v>183</v>
      </c>
      <c r="D17" s="213"/>
      <c r="E17" s="214"/>
    </row>
    <row r="18" spans="1:8" ht="30" customHeight="1">
      <c r="A18" s="210"/>
      <c r="B18" s="61" t="s">
        <v>37</v>
      </c>
      <c r="C18" s="62">
        <v>4876200</v>
      </c>
      <c r="D18" s="63" t="s">
        <v>98</v>
      </c>
      <c r="E18" s="64">
        <v>4644000</v>
      </c>
    </row>
    <row r="19" spans="1:8" ht="30" customHeight="1">
      <c r="A19" s="210"/>
      <c r="B19" s="61" t="s">
        <v>38</v>
      </c>
      <c r="C19" s="65">
        <f>(+E19/C18)*100%</f>
        <v>0.95238095238095233</v>
      </c>
      <c r="D19" s="63" t="s">
        <v>16</v>
      </c>
      <c r="E19" s="64">
        <f>E18</f>
        <v>4644000</v>
      </c>
    </row>
    <row r="20" spans="1:8" ht="30" customHeight="1">
      <c r="A20" s="210"/>
      <c r="B20" s="61" t="s">
        <v>15</v>
      </c>
      <c r="C20" s="66" t="s">
        <v>196</v>
      </c>
      <c r="D20" s="67" t="s">
        <v>56</v>
      </c>
      <c r="E20" s="68" t="s">
        <v>223</v>
      </c>
    </row>
    <row r="21" spans="1:8" ht="30" customHeight="1">
      <c r="A21" s="210"/>
      <c r="B21" s="61" t="s">
        <v>39</v>
      </c>
      <c r="C21" s="69" t="s">
        <v>71</v>
      </c>
      <c r="D21" s="67" t="s">
        <v>40</v>
      </c>
      <c r="E21" s="70" t="s">
        <v>201</v>
      </c>
      <c r="H21" t="s">
        <v>109</v>
      </c>
    </row>
    <row r="22" spans="1:8" ht="30" customHeight="1">
      <c r="A22" s="210"/>
      <c r="B22" s="61" t="s">
        <v>41</v>
      </c>
      <c r="C22" s="69" t="s">
        <v>97</v>
      </c>
      <c r="D22" s="67" t="s">
        <v>18</v>
      </c>
      <c r="E22" s="70" t="s">
        <v>191</v>
      </c>
    </row>
    <row r="23" spans="1:8" ht="30" customHeight="1" thickBot="1">
      <c r="A23" s="211"/>
      <c r="B23" s="71" t="s">
        <v>42</v>
      </c>
      <c r="C23" s="72" t="s">
        <v>72</v>
      </c>
      <c r="D23" s="73" t="s">
        <v>43</v>
      </c>
      <c r="E23" s="80" t="s">
        <v>224</v>
      </c>
    </row>
    <row r="24" spans="1:8" ht="30" customHeight="1">
      <c r="A24" s="209" t="s">
        <v>35</v>
      </c>
      <c r="B24" s="60" t="s">
        <v>36</v>
      </c>
      <c r="C24" s="212" t="s">
        <v>225</v>
      </c>
      <c r="D24" s="213"/>
      <c r="E24" s="214"/>
    </row>
    <row r="25" spans="1:8" ht="30" customHeight="1">
      <c r="A25" s="210"/>
      <c r="B25" s="61" t="s">
        <v>37</v>
      </c>
      <c r="C25" s="62">
        <v>1992000</v>
      </c>
      <c r="D25" s="63" t="s">
        <v>98</v>
      </c>
      <c r="E25" s="64">
        <v>1860000</v>
      </c>
    </row>
    <row r="26" spans="1:8" ht="30" customHeight="1">
      <c r="A26" s="210"/>
      <c r="B26" s="61" t="s">
        <v>38</v>
      </c>
      <c r="C26" s="65">
        <f>(+E26/C25)*100%</f>
        <v>0.9337349397590361</v>
      </c>
      <c r="D26" s="63" t="s">
        <v>16</v>
      </c>
      <c r="E26" s="64">
        <f>E25</f>
        <v>1860000</v>
      </c>
    </row>
    <row r="27" spans="1:8" ht="30" customHeight="1">
      <c r="A27" s="210"/>
      <c r="B27" s="61" t="s">
        <v>15</v>
      </c>
      <c r="C27" s="66" t="s">
        <v>171</v>
      </c>
      <c r="D27" s="67" t="s">
        <v>56</v>
      </c>
      <c r="E27" s="68" t="s">
        <v>226</v>
      </c>
    </row>
    <row r="28" spans="1:8" ht="30" customHeight="1">
      <c r="A28" s="210"/>
      <c r="B28" s="61" t="s">
        <v>39</v>
      </c>
      <c r="C28" s="69" t="s">
        <v>71</v>
      </c>
      <c r="D28" s="67" t="s">
        <v>40</v>
      </c>
      <c r="E28" s="70" t="s">
        <v>202</v>
      </c>
      <c r="H28" t="s">
        <v>109</v>
      </c>
    </row>
    <row r="29" spans="1:8" ht="30" customHeight="1">
      <c r="A29" s="210"/>
      <c r="B29" s="61" t="s">
        <v>41</v>
      </c>
      <c r="C29" s="69" t="s">
        <v>97</v>
      </c>
      <c r="D29" s="67" t="s">
        <v>18</v>
      </c>
      <c r="E29" s="70" t="s">
        <v>192</v>
      </c>
    </row>
    <row r="30" spans="1:8" ht="30" customHeight="1" thickBot="1">
      <c r="A30" s="211"/>
      <c r="B30" s="71" t="s">
        <v>42</v>
      </c>
      <c r="C30" s="72" t="s">
        <v>72</v>
      </c>
      <c r="D30" s="73" t="s">
        <v>43</v>
      </c>
      <c r="E30" s="80" t="s">
        <v>227</v>
      </c>
    </row>
    <row r="31" spans="1:8" ht="30" customHeight="1">
      <c r="A31" s="209" t="s">
        <v>35</v>
      </c>
      <c r="B31" s="60" t="s">
        <v>36</v>
      </c>
      <c r="C31" s="212" t="s">
        <v>231</v>
      </c>
      <c r="D31" s="213"/>
      <c r="E31" s="214"/>
    </row>
    <row r="32" spans="1:8" ht="30" customHeight="1">
      <c r="A32" s="210"/>
      <c r="B32" s="61" t="s">
        <v>37</v>
      </c>
      <c r="C32" s="62">
        <v>4963000</v>
      </c>
      <c r="D32" s="63" t="s">
        <v>98</v>
      </c>
      <c r="E32" s="64">
        <v>4704000</v>
      </c>
    </row>
    <row r="33" spans="1:8" ht="30" customHeight="1">
      <c r="A33" s="210"/>
      <c r="B33" s="61" t="s">
        <v>38</v>
      </c>
      <c r="C33" s="65">
        <f>(+E33/C32)*100%</f>
        <v>0.94781382228490829</v>
      </c>
      <c r="D33" s="63" t="s">
        <v>16</v>
      </c>
      <c r="E33" s="64">
        <f>E32</f>
        <v>4704000</v>
      </c>
    </row>
    <row r="34" spans="1:8" ht="30" customHeight="1">
      <c r="A34" s="210"/>
      <c r="B34" s="61" t="s">
        <v>15</v>
      </c>
      <c r="C34" s="66" t="s">
        <v>200</v>
      </c>
      <c r="D34" s="67" t="s">
        <v>56</v>
      </c>
      <c r="E34" s="68" t="s">
        <v>228</v>
      </c>
    </row>
    <row r="35" spans="1:8" ht="30" customHeight="1">
      <c r="A35" s="210"/>
      <c r="B35" s="61" t="s">
        <v>39</v>
      </c>
      <c r="C35" s="69" t="s">
        <v>71</v>
      </c>
      <c r="D35" s="67" t="s">
        <v>40</v>
      </c>
      <c r="E35" s="70" t="s">
        <v>229</v>
      </c>
      <c r="H35" t="s">
        <v>109</v>
      </c>
    </row>
    <row r="36" spans="1:8" ht="30" customHeight="1">
      <c r="A36" s="210"/>
      <c r="B36" s="61" t="s">
        <v>41</v>
      </c>
      <c r="C36" s="69" t="s">
        <v>97</v>
      </c>
      <c r="D36" s="67" t="s">
        <v>18</v>
      </c>
      <c r="E36" s="70" t="s">
        <v>193</v>
      </c>
    </row>
    <row r="37" spans="1:8" ht="30" customHeight="1" thickBot="1">
      <c r="A37" s="211"/>
      <c r="B37" s="71" t="s">
        <v>42</v>
      </c>
      <c r="C37" s="72" t="s">
        <v>72</v>
      </c>
      <c r="D37" s="73" t="s">
        <v>43</v>
      </c>
      <c r="E37" s="80" t="s">
        <v>230</v>
      </c>
    </row>
    <row r="38" spans="1:8" ht="30" customHeight="1">
      <c r="A38" s="209" t="s">
        <v>35</v>
      </c>
      <c r="B38" s="60" t="s">
        <v>36</v>
      </c>
      <c r="C38" s="212" t="s">
        <v>232</v>
      </c>
      <c r="D38" s="213"/>
      <c r="E38" s="214"/>
    </row>
    <row r="39" spans="1:8" ht="30" customHeight="1">
      <c r="A39" s="210"/>
      <c r="B39" s="61" t="s">
        <v>37</v>
      </c>
      <c r="C39" s="62">
        <v>7440000</v>
      </c>
      <c r="D39" s="63" t="s">
        <v>98</v>
      </c>
      <c r="E39" s="64">
        <v>7050000</v>
      </c>
    </row>
    <row r="40" spans="1:8" ht="30" customHeight="1">
      <c r="A40" s="210"/>
      <c r="B40" s="61" t="s">
        <v>38</v>
      </c>
      <c r="C40" s="65">
        <f>(+E40/C39)*100%</f>
        <v>0.94758064516129037</v>
      </c>
      <c r="D40" s="63" t="s">
        <v>16</v>
      </c>
      <c r="E40" s="64">
        <f>E39</f>
        <v>7050000</v>
      </c>
    </row>
    <row r="41" spans="1:8" ht="30" customHeight="1">
      <c r="A41" s="210"/>
      <c r="B41" s="61" t="s">
        <v>15</v>
      </c>
      <c r="C41" s="66" t="s">
        <v>233</v>
      </c>
      <c r="D41" s="67" t="s">
        <v>56</v>
      </c>
      <c r="E41" s="68" t="s">
        <v>234</v>
      </c>
    </row>
    <row r="42" spans="1:8" ht="30" customHeight="1">
      <c r="A42" s="210"/>
      <c r="B42" s="61" t="s">
        <v>39</v>
      </c>
      <c r="C42" s="69" t="s">
        <v>71</v>
      </c>
      <c r="D42" s="67" t="s">
        <v>40</v>
      </c>
      <c r="E42" s="70" t="s">
        <v>235</v>
      </c>
      <c r="H42" t="s">
        <v>109</v>
      </c>
    </row>
    <row r="43" spans="1:8" ht="30" customHeight="1">
      <c r="A43" s="210"/>
      <c r="B43" s="61" t="s">
        <v>41</v>
      </c>
      <c r="C43" s="69" t="s">
        <v>97</v>
      </c>
      <c r="D43" s="67" t="s">
        <v>18</v>
      </c>
      <c r="E43" s="70" t="s">
        <v>236</v>
      </c>
    </row>
    <row r="44" spans="1:8" ht="30" customHeight="1" thickBot="1">
      <c r="A44" s="211"/>
      <c r="B44" s="71" t="s">
        <v>42</v>
      </c>
      <c r="C44" s="72" t="s">
        <v>72</v>
      </c>
      <c r="D44" s="73" t="s">
        <v>43</v>
      </c>
      <c r="E44" s="80" t="s">
        <v>237</v>
      </c>
    </row>
    <row r="45" spans="1:8" ht="30" customHeight="1">
      <c r="A45" s="209" t="s">
        <v>35</v>
      </c>
      <c r="B45" s="60" t="s">
        <v>36</v>
      </c>
      <c r="C45" s="212" t="s">
        <v>240</v>
      </c>
      <c r="D45" s="213"/>
      <c r="E45" s="214"/>
    </row>
    <row r="46" spans="1:8" ht="30" customHeight="1">
      <c r="A46" s="210"/>
      <c r="B46" s="61" t="s">
        <v>37</v>
      </c>
      <c r="C46" s="62">
        <v>14000000</v>
      </c>
      <c r="D46" s="63" t="s">
        <v>98</v>
      </c>
      <c r="E46" s="64">
        <v>12880000</v>
      </c>
    </row>
    <row r="47" spans="1:8" ht="30" customHeight="1">
      <c r="A47" s="210"/>
      <c r="B47" s="61" t="s">
        <v>38</v>
      </c>
      <c r="C47" s="65">
        <f>(+E47/C46)*100%</f>
        <v>0.92</v>
      </c>
      <c r="D47" s="63" t="s">
        <v>16</v>
      </c>
      <c r="E47" s="64">
        <f>E46</f>
        <v>12880000</v>
      </c>
    </row>
    <row r="48" spans="1:8" ht="30" customHeight="1">
      <c r="A48" s="210"/>
      <c r="B48" s="61" t="s">
        <v>15</v>
      </c>
      <c r="C48" s="66" t="s">
        <v>202</v>
      </c>
      <c r="D48" s="67" t="s">
        <v>56</v>
      </c>
      <c r="E48" s="68" t="s">
        <v>241</v>
      </c>
    </row>
    <row r="49" spans="1:8" ht="30" customHeight="1">
      <c r="A49" s="210"/>
      <c r="B49" s="61" t="s">
        <v>39</v>
      </c>
      <c r="C49" s="69" t="s">
        <v>71</v>
      </c>
      <c r="D49" s="67" t="s">
        <v>40</v>
      </c>
      <c r="E49" s="70" t="s">
        <v>242</v>
      </c>
      <c r="H49" t="s">
        <v>109</v>
      </c>
    </row>
    <row r="50" spans="1:8" ht="30" customHeight="1">
      <c r="A50" s="210"/>
      <c r="B50" s="61" t="s">
        <v>41</v>
      </c>
      <c r="C50" s="69" t="s">
        <v>97</v>
      </c>
      <c r="D50" s="67" t="s">
        <v>18</v>
      </c>
      <c r="E50" s="70" t="s">
        <v>238</v>
      </c>
    </row>
    <row r="51" spans="1:8" ht="30" customHeight="1" thickBot="1">
      <c r="A51" s="211"/>
      <c r="B51" s="71" t="s">
        <v>42</v>
      </c>
      <c r="C51" s="72" t="s">
        <v>72</v>
      </c>
      <c r="D51" s="73" t="s">
        <v>43</v>
      </c>
      <c r="E51" s="80" t="s">
        <v>239</v>
      </c>
    </row>
  </sheetData>
  <mergeCells count="15">
    <mergeCell ref="A17:A23"/>
    <mergeCell ref="C17:E17"/>
    <mergeCell ref="A10:A16"/>
    <mergeCell ref="C10:E10"/>
    <mergeCell ref="A1:E1"/>
    <mergeCell ref="A3:A9"/>
    <mergeCell ref="C3:E3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F24" sqref="F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204" t="s">
        <v>62</v>
      </c>
      <c r="B1" s="204"/>
      <c r="C1" s="204"/>
      <c r="D1" s="204"/>
      <c r="E1" s="204"/>
      <c r="F1" s="204"/>
      <c r="G1" s="204"/>
      <c r="H1" s="204"/>
      <c r="I1" s="204"/>
    </row>
    <row r="2" spans="1:9" ht="32.25" thickBot="1">
      <c r="A2" s="215" t="s">
        <v>69</v>
      </c>
      <c r="B2" s="215"/>
      <c r="C2" s="28"/>
      <c r="D2" s="28"/>
      <c r="E2" s="28"/>
      <c r="F2" s="28"/>
      <c r="G2" s="28"/>
      <c r="H2" s="28"/>
      <c r="I2" s="39" t="s">
        <v>107</v>
      </c>
    </row>
    <row r="3" spans="1:9" s="31" customFormat="1" ht="26.25" customHeight="1">
      <c r="A3" s="222" t="s">
        <v>2</v>
      </c>
      <c r="B3" s="220" t="s">
        <v>3</v>
      </c>
      <c r="C3" s="220" t="s">
        <v>50</v>
      </c>
      <c r="D3" s="220" t="s">
        <v>64</v>
      </c>
      <c r="E3" s="216" t="s">
        <v>67</v>
      </c>
      <c r="F3" s="217"/>
      <c r="G3" s="216" t="s">
        <v>68</v>
      </c>
      <c r="H3" s="217"/>
      <c r="I3" s="218" t="s">
        <v>63</v>
      </c>
    </row>
    <row r="4" spans="1:9" s="31" customFormat="1" ht="28.5" customHeight="1" thickBot="1">
      <c r="A4" s="223"/>
      <c r="B4" s="221"/>
      <c r="C4" s="221"/>
      <c r="D4" s="221"/>
      <c r="E4" s="81" t="s">
        <v>65</v>
      </c>
      <c r="F4" s="81" t="s">
        <v>66</v>
      </c>
      <c r="G4" s="81" t="s">
        <v>65</v>
      </c>
      <c r="H4" s="81" t="s">
        <v>66</v>
      </c>
      <c r="I4" s="219"/>
    </row>
    <row r="5" spans="1:9" s="31" customFormat="1" ht="28.5" customHeight="1" thickTop="1" thickBot="1">
      <c r="A5" s="46"/>
      <c r="B5" s="82" t="s">
        <v>108</v>
      </c>
      <c r="C5" s="58"/>
      <c r="D5" s="50"/>
      <c r="E5" s="83"/>
      <c r="F5" s="84"/>
      <c r="G5" s="83"/>
      <c r="H5" s="84"/>
      <c r="I5" s="85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2024-07-08T04:35:18Z</dcterms:modified>
</cp:coreProperties>
</file>