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19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계약현황공개!$A$2:$E$16</definedName>
    <definedName name="_xlnm._FilterDatabase" localSheetId="8" hidden="1">수의계약현황공개!$A$2:$F$22</definedName>
  </definedNames>
  <calcPr calcId="162913"/>
</workbook>
</file>

<file path=xl/calcChain.xml><?xml version="1.0" encoding="utf-8"?>
<calcChain xmlns="http://schemas.openxmlformats.org/spreadsheetml/2006/main">
  <c r="C26" i="8" l="1"/>
  <c r="C19" i="8"/>
  <c r="C12" i="8"/>
  <c r="F36" i="9"/>
  <c r="F26" i="9"/>
  <c r="F16" i="9"/>
  <c r="F6" i="9" l="1"/>
  <c r="C5" i="8"/>
  <c r="H19" i="6"/>
  <c r="H18" i="6"/>
  <c r="H17" i="6"/>
  <c r="H16" i="6"/>
  <c r="H15" i="6"/>
  <c r="H14" i="6"/>
  <c r="H13" i="6"/>
  <c r="H12" i="6"/>
  <c r="D19" i="6" l="1"/>
  <c r="D18" i="6"/>
  <c r="D16" i="6"/>
  <c r="D12" i="6"/>
  <c r="C20" i="5"/>
  <c r="C19" i="5"/>
  <c r="C17" i="5"/>
  <c r="C13" i="5"/>
  <c r="C12" i="5"/>
  <c r="H20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<sst xmlns="http://schemas.openxmlformats.org/spreadsheetml/2006/main" count="500" uniqueCount="225">
  <si>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</si>
  <si>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</si>
  <si>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</si>
  <si>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</si>
  <si>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</si>
  <si>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</si>
  <si>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</si>
  <si>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</si>
  <si>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</si>
  <si>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</si>
  <si>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</si>
  <si>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</si>
  <si>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</si>
  <si>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</si>
  <si>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</si>
  <si>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</si>
  <si>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</si>
  <si>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</si>
  <si>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</si>
  <si>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</si>
  <si>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</si>
  <si>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</si>
  <si>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</si>
  <si>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</si>
  <si>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</si>
  <si>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</si>
  <si>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</si>
  <si>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</si>
  <si>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</si>
  <si>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</si>
  <si>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</si>
  <si>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</si>
  <si>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</si>
  <si>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</si>
  <si>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</si>
  <si>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</si>
  <si>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</si>
  <si>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</si>
  <si>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</si>
  <si>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</si>
  <si>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</si>
  <si>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</si>
  <si>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</si>
  <si>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</si>
  <si>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</si>
  <si>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</si>
  <si>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</si>
  <si>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</si>
  <si>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</si>
  <si>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</si>
  <si>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</si>
  <si>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</si>
  <si>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</si>
  <si>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</si>
  <si>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</si>
  <si>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</si>
  <si>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</si>
  <si>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</si>
  <si>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</si>
  <si>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</si>
  <si>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</si>
  <si>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</si>
  <si>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</si>
  <si>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</si>
  <si>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</si>
  <si>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</si>
  <si>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</si>
  <si>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지방자치를 당사자로 하는 계약에 관한 법률 시행령 제25조1항에 의한 수의계약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</si>
  <si>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</si>
  <si>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</si>
  <si>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</si>
  <si>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</si>
  <si>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</si>
  <si>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</si>
  <si>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</si>
  <si>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</si>
  <si>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</si>
  <si>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</si>
  <si>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일반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</si>
  <si>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</si>
  <si>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</si>
  <si>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</si>
  <si>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</si>
  <si>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</si>
  <si>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</si>
  <si>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</si>
  <si>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</si>
  <si>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</si>
  <si>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</si>
  <si>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</si>
  <si>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</si>
  <si>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</si>
  <si>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</si>
  <si>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</si>
  <si>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</si>
  <si>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계약기간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</si>
  <si>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</si>
  <si>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</si>
  <si>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</si>
  <si>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</si>
  <si>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</si>
  <si>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</si>
  <si>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</si>
  <si>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</si>
  <si>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분당서현청소년수련관</t>
    <phoneticPr fontId="5" type="noConversion"/>
  </si>
  <si>
    <t>(연중)보안시스템 유지관리</t>
    <phoneticPr fontId="5" type="noConversion"/>
  </si>
  <si>
    <t xml:space="preserve">(연중)소방안전관리 업무대행 </t>
    <phoneticPr fontId="5" type="noConversion"/>
  </si>
  <si>
    <t>수의 1인 견적</t>
    <phoneticPr fontId="5" type="noConversion"/>
  </si>
  <si>
    <t>소액수의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</si>
  <si>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</si>
  <si>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</si>
  <si>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</si>
  <si>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</si>
  <si>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</si>
  <si>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>(연중)방과후아카데미 위탁급식</t>
    <phoneticPr fontId="5" type="noConversion"/>
  </si>
  <si>
    <t>(연중)시설관리용역</t>
    <phoneticPr fontId="5" type="noConversion"/>
  </si>
  <si>
    <t>(연중)방과후아카데미 귀가차량</t>
    <phoneticPr fontId="5" type="noConversion"/>
  </si>
  <si>
    <t>(연중)업무용 사무기기(복합기) 임대</t>
    <phoneticPr fontId="5" type="noConversion"/>
  </si>
  <si>
    <t>(연중)방역소독 위탁</t>
    <phoneticPr fontId="5" type="noConversion"/>
  </si>
  <si>
    <t>2018.12.28.</t>
    <phoneticPr fontId="5" type="noConversion"/>
  </si>
  <si>
    <t>2018.12.31.</t>
    <phoneticPr fontId="5" type="noConversion"/>
  </si>
  <si>
    <t>2019.01.10.</t>
    <phoneticPr fontId="5" type="noConversion"/>
  </si>
  <si>
    <t>㈜도솔방재</t>
    <phoneticPr fontId="29" type="noConversion"/>
  </si>
  <si>
    <t>㈜에스원</t>
  </si>
  <si>
    <t>오티스엘리베이터</t>
    <phoneticPr fontId="29" type="noConversion"/>
  </si>
  <si>
    <t>코웨이㈜</t>
    <phoneticPr fontId="29" type="noConversion"/>
  </si>
  <si>
    <t>신도종합서비스</t>
    <phoneticPr fontId="29" type="noConversion"/>
  </si>
  <si>
    <t>주식회사 사나푸드</t>
    <phoneticPr fontId="29" type="noConversion"/>
  </si>
  <si>
    <t>사회복지법인 미래재단</t>
    <phoneticPr fontId="29" type="noConversion"/>
  </si>
  <si>
    <t>㈜서울이라인</t>
    <phoneticPr fontId="29" type="noConversion"/>
  </si>
  <si>
    <t>신도종합서비스</t>
    <phoneticPr fontId="29" type="noConversion"/>
  </si>
  <si>
    <t>주식회사 한창</t>
    <phoneticPr fontId="29" type="noConversion"/>
  </si>
  <si>
    <t>2019.02.01.</t>
    <phoneticPr fontId="5" type="noConversion"/>
  </si>
  <si>
    <t>2019.12.16.</t>
    <phoneticPr fontId="5" type="noConversion"/>
  </si>
  <si>
    <t>2019.01.01.</t>
    <phoneticPr fontId="5" type="noConversion"/>
  </si>
  <si>
    <t>2019.12.31.</t>
    <phoneticPr fontId="5" type="noConversion"/>
  </si>
  <si>
    <t>2018.12.27.</t>
    <phoneticPr fontId="5" type="noConversion"/>
  </si>
  <si>
    <t>-</t>
    <phoneticPr fontId="5" type="noConversion"/>
  </si>
  <si>
    <t>분당서현청소년수련관</t>
    <phoneticPr fontId="5" type="noConversion"/>
  </si>
  <si>
    <t>수의</t>
    <phoneticPr fontId="5" type="noConversion"/>
  </si>
  <si>
    <t>'- 해당사항 없음 -</t>
  </si>
  <si>
    <t xml:space="preserve">(연중)소방안전관리 업무대행 </t>
  </si>
  <si>
    <t>㈜도솔방재</t>
  </si>
  <si>
    <t>5월</t>
    <phoneticPr fontId="5" type="noConversion"/>
  </si>
  <si>
    <t>2019. 나에게 길을 묻다 차량 임차</t>
    <phoneticPr fontId="5" type="noConversion"/>
  </si>
  <si>
    <t>2019. 나에게 길을 묻다 프로그램 계약</t>
    <phoneticPr fontId="5" type="noConversion"/>
  </si>
  <si>
    <t>평화통일교육 프로그램 계약</t>
    <phoneticPr fontId="5" type="noConversion"/>
  </si>
  <si>
    <t>평화통일교육 차량 임차</t>
    <phoneticPr fontId="5" type="noConversion"/>
  </si>
  <si>
    <t>분당서현청소년수련관</t>
    <phoneticPr fontId="5" type="noConversion"/>
  </si>
  <si>
    <t>박영석</t>
    <phoneticPr fontId="5" type="noConversion"/>
  </si>
  <si>
    <t>031-729-9434</t>
    <phoneticPr fontId="5" type="noConversion"/>
  </si>
  <si>
    <t>031-729-9434</t>
    <phoneticPr fontId="5" type="noConversion"/>
  </si>
  <si>
    <t>김무진</t>
    <phoneticPr fontId="5" type="noConversion"/>
  </si>
  <si>
    <t>031-729-9455</t>
    <phoneticPr fontId="5" type="noConversion"/>
  </si>
  <si>
    <t>김무진</t>
    <phoneticPr fontId="5" type="noConversion"/>
  </si>
  <si>
    <t>031-729-9455</t>
    <phoneticPr fontId="5" type="noConversion"/>
  </si>
  <si>
    <t>2019.04.30.</t>
    <phoneticPr fontId="5" type="noConversion"/>
  </si>
  <si>
    <t>2019.05.02.</t>
    <phoneticPr fontId="5" type="noConversion"/>
  </si>
  <si>
    <t>IT희망학교 상반기 워크숍 프로그램비 지급</t>
    <phoneticPr fontId="29" type="noConversion"/>
  </si>
  <si>
    <t>교육공동체 성남초등학교 진로적성검사</t>
    <phoneticPr fontId="29" type="noConversion"/>
  </si>
  <si>
    <t>CCTV설비 교체공사</t>
    <phoneticPr fontId="29" type="noConversion"/>
  </si>
  <si>
    <t>IT희망학교 상반기 워크숍 차량 임차</t>
    <phoneticPr fontId="29" type="noConversion"/>
  </si>
  <si>
    <t>소방시설 보완공사</t>
    <phoneticPr fontId="29" type="noConversion"/>
  </si>
  <si>
    <t>교육공동체 심폐소생술(성일중학교, 불정초등학교)</t>
    <phoneticPr fontId="29" type="noConversion"/>
  </si>
  <si>
    <t>4월 주말자기개발활동 창의터전 차량 임차</t>
    <phoneticPr fontId="29" type="noConversion"/>
  </si>
  <si>
    <t>국립산림치유원</t>
    <phoneticPr fontId="29" type="noConversion"/>
  </si>
  <si>
    <t>인성도서 가디언스</t>
    <phoneticPr fontId="29" type="noConversion"/>
  </si>
  <si>
    <t>성남소방전기㈜</t>
    <phoneticPr fontId="29" type="noConversion"/>
  </si>
  <si>
    <t>뉴한솔고속</t>
    <phoneticPr fontId="29" type="noConversion"/>
  </si>
  <si>
    <t>라이프가드코리아</t>
    <phoneticPr fontId="29" type="noConversion"/>
  </si>
  <si>
    <t>㈜선진항공여행사</t>
    <phoneticPr fontId="29" type="noConversion"/>
  </si>
  <si>
    <t>교육공동체 심폐소생술(성일중학교)</t>
    <phoneticPr fontId="29" type="noConversion"/>
  </si>
  <si>
    <t>교육공동체 심폐소생술(불정초등학교)</t>
    <phoneticPr fontId="29" type="noConversion"/>
  </si>
  <si>
    <t>2019.03.22.</t>
    <phoneticPr fontId="29" type="noConversion"/>
  </si>
  <si>
    <t>2019.03.25.</t>
    <phoneticPr fontId="29" type="noConversion"/>
  </si>
  <si>
    <t>2019.03.26.</t>
    <phoneticPr fontId="29" type="noConversion"/>
  </si>
  <si>
    <t>2019.03.28.</t>
    <phoneticPr fontId="29" type="noConversion"/>
  </si>
  <si>
    <t>2019.04.01.</t>
    <phoneticPr fontId="29" type="noConversion"/>
  </si>
  <si>
    <t>2019.04.05.</t>
    <phoneticPr fontId="29" type="noConversion"/>
  </si>
  <si>
    <t>2019.04.18.</t>
    <phoneticPr fontId="29" type="noConversion"/>
  </si>
  <si>
    <t>2019.04.06.</t>
    <phoneticPr fontId="5" type="noConversion"/>
  </si>
  <si>
    <t>2019.03.26.</t>
    <phoneticPr fontId="5" type="noConversion"/>
  </si>
  <si>
    <t>2019.04.01.</t>
    <phoneticPr fontId="5" type="noConversion"/>
  </si>
  <si>
    <t>2019.04.02.</t>
    <phoneticPr fontId="5" type="noConversion"/>
  </si>
  <si>
    <t>2019.04.12.</t>
    <phoneticPr fontId="5" type="noConversion"/>
  </si>
  <si>
    <t>2019.04.27.</t>
    <phoneticPr fontId="5" type="noConversion"/>
  </si>
  <si>
    <t>2019.04.07.</t>
    <phoneticPr fontId="5" type="noConversion"/>
  </si>
  <si>
    <t>2019.04.09.</t>
    <phoneticPr fontId="5" type="noConversion"/>
  </si>
  <si>
    <t>2019.04.15.</t>
    <phoneticPr fontId="5" type="noConversion"/>
  </si>
  <si>
    <t>2019.04.03.</t>
    <phoneticPr fontId="5" type="noConversion"/>
  </si>
  <si>
    <t>2019.04.26.</t>
    <phoneticPr fontId="5" type="noConversion"/>
  </si>
  <si>
    <t>2019.04.12.</t>
    <phoneticPr fontId="5" type="noConversion"/>
  </si>
  <si>
    <t>IT희망학교 상반기 워크숍 프로그램비 지급</t>
    <phoneticPr fontId="29" type="noConversion"/>
  </si>
  <si>
    <t>교육공동체 성남초등학교 진로적성검사</t>
    <phoneticPr fontId="29" type="noConversion"/>
  </si>
  <si>
    <t>CCTV설비 교체공사</t>
    <phoneticPr fontId="29" type="noConversion"/>
  </si>
  <si>
    <t>IT희망학교 상반기 워크숍 차량 임차</t>
    <phoneticPr fontId="29" type="noConversion"/>
  </si>
  <si>
    <t>인성도서 가디언스</t>
    <phoneticPr fontId="29" type="noConversion"/>
  </si>
  <si>
    <t>성남소방전기㈜</t>
    <phoneticPr fontId="29" type="noConversion"/>
  </si>
  <si>
    <t>2019.04.01.</t>
    <phoneticPr fontId="5" type="noConversion"/>
  </si>
  <si>
    <t>교육공동체 심폐소생술(성일중학교)</t>
    <phoneticPr fontId="5" type="noConversion"/>
  </si>
  <si>
    <t>교육공동체 심폐소생술(불정초등학교)</t>
    <phoneticPr fontId="5" type="noConversion"/>
  </si>
  <si>
    <t>4월 주말자기개발활동 창의터전 차량 임차</t>
    <phoneticPr fontId="5" type="noConversion"/>
  </si>
  <si>
    <t>2019.04.02.~
2019.04.03.</t>
    <phoneticPr fontId="5" type="noConversion"/>
  </si>
  <si>
    <t>2019.04.05.</t>
    <phoneticPr fontId="5" type="noConversion"/>
  </si>
  <si>
    <t>2019.04.18.</t>
    <phoneticPr fontId="5" type="noConversion"/>
  </si>
  <si>
    <t>2019.04.12</t>
    <phoneticPr fontId="5" type="noConversion"/>
  </si>
  <si>
    <t>2019.04.27.</t>
    <phoneticPr fontId="5" type="noConversion"/>
  </si>
  <si>
    <t>㈜도솔방재</t>
    <phoneticPr fontId="5" type="noConversion"/>
  </si>
  <si>
    <t>김옥순</t>
    <phoneticPr fontId="5" type="noConversion"/>
  </si>
  <si>
    <t>경기도 성남시 벌말로 40번길 5-1, 302</t>
    <phoneticPr fontId="5" type="noConversion"/>
  </si>
  <si>
    <t>라이프가드코리아</t>
    <phoneticPr fontId="5" type="noConversion"/>
  </si>
  <si>
    <t>고경옥</t>
    <phoneticPr fontId="5" type="noConversion"/>
  </si>
  <si>
    <t>서울시 동대문구 천호대로77(용두동, 경진빌딩3층)</t>
    <phoneticPr fontId="5" type="noConversion"/>
  </si>
  <si>
    <t>㈜선진항공여행사</t>
    <phoneticPr fontId="5" type="noConversion"/>
  </si>
  <si>
    <t>윤두희</t>
    <phoneticPr fontId="5" type="noConversion"/>
  </si>
  <si>
    <t>경기도 성남시 분당구 서현로170</t>
    <phoneticPr fontId="5" type="noConversion"/>
  </si>
  <si>
    <t>소방시설 보완공사</t>
    <phoneticPr fontId="5" type="noConversion"/>
  </si>
  <si>
    <t>교육공동체 심폐소생술(성일중학교)</t>
    <phoneticPr fontId="5" type="noConversion"/>
  </si>
  <si>
    <t>교육공동체 심폐소생술(불정초등학교)</t>
    <phoneticPr fontId="5" type="noConversion"/>
  </si>
  <si>
    <t>2019.04.02.~04.03.</t>
    <phoneticPr fontId="5" type="noConversion"/>
  </si>
  <si>
    <t>2019.04.18.</t>
    <phoneticPr fontId="5" type="noConversion"/>
  </si>
  <si>
    <t>2019.04.27.</t>
    <phoneticPr fontId="5" type="noConversion"/>
  </si>
  <si>
    <t>㈜도솔방재</t>
    <phoneticPr fontId="5" type="noConversion"/>
  </si>
  <si>
    <t>서울시 동대문구 천호대로77(용두동, 경진빌딩3층)</t>
    <phoneticPr fontId="5" type="noConversion"/>
  </si>
  <si>
    <t>경기도 성남시 분당구 서현로170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</si>
</sst>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#,###,###"/>
    <numFmt numFmtId="181" formatCode="#,###,"/>
  </numFmts>
  <fonts count="3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9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rgb="FF000000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4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1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7" fillId="2" borderId="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>
      <alignment horizontal="center" vertical="center" shrinkToFit="1"/>
    </xf>
    <xf numFmtId="9" fontId="18" fillId="0" borderId="5" xfId="0" applyNumberFormat="1" applyFont="1" applyBorder="1" applyAlignment="1">
      <alignment horizontal="center" vertical="center" shrinkToFit="1"/>
    </xf>
    <xf numFmtId="14" fontId="18" fillId="0" borderId="5" xfId="0" applyNumberFormat="1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3" fontId="18" fillId="0" borderId="5" xfId="0" applyNumberFormat="1" applyFont="1" applyBorder="1" applyAlignment="1">
      <alignment horizontal="right" vertical="center" shrinkToFit="1"/>
    </xf>
    <xf numFmtId="3" fontId="18" fillId="0" borderId="20" xfId="0" applyNumberFormat="1" applyFont="1" applyBorder="1" applyAlignment="1">
      <alignment horizontal="right" vertical="center" shrinkToFit="1"/>
    </xf>
    <xf numFmtId="0" fontId="18" fillId="0" borderId="20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45" xfId="0" applyNumberFormat="1" applyFont="1" applyFill="1" applyBorder="1" applyAlignment="1" applyProtection="1">
      <alignment horizontal="center" vertical="center"/>
    </xf>
    <xf numFmtId="0" fontId="25" fillId="0" borderId="47" xfId="0" applyNumberFormat="1" applyFont="1" applyFill="1" applyBorder="1" applyAlignment="1" applyProtection="1">
      <alignment horizontal="center" vertical="center"/>
    </xf>
    <xf numFmtId="177" fontId="9" fillId="0" borderId="48" xfId="0" quotePrefix="1" applyNumberFormat="1" applyFont="1" applyBorder="1" applyAlignment="1">
      <alignment horizontal="center" vertical="center" shrinkToFit="1"/>
    </xf>
    <xf numFmtId="178" fontId="10" fillId="0" borderId="48" xfId="0" applyNumberFormat="1" applyFont="1" applyFill="1" applyBorder="1" applyAlignment="1" applyProtection="1">
      <alignment horizontal="center" vertical="center"/>
    </xf>
    <xf numFmtId="0" fontId="9" fillId="2" borderId="12" xfId="0" applyNumberFormat="1" applyFont="1" applyFill="1" applyBorder="1" applyAlignment="1" applyProtection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/>
    </xf>
    <xf numFmtId="49" fontId="9" fillId="2" borderId="14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77" fontId="9" fillId="0" borderId="24" xfId="0" applyNumberFormat="1" applyFont="1" applyFill="1" applyBorder="1" applyAlignment="1">
      <alignment horizontal="left" vertical="center" shrinkToFit="1"/>
    </xf>
    <xf numFmtId="177" fontId="9" fillId="0" borderId="28" xfId="0" applyNumberFormat="1" applyFont="1" applyFill="1" applyBorder="1" applyAlignment="1">
      <alignment horizontal="left" vertical="center" shrinkToFit="1"/>
    </xf>
    <xf numFmtId="49" fontId="9" fillId="2" borderId="12" xfId="0" applyNumberFormat="1" applyFont="1" applyFill="1" applyBorder="1" applyAlignment="1" applyProtection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 wrapText="1"/>
    </xf>
    <xf numFmtId="0" fontId="0" fillId="0" borderId="31" xfId="0" applyNumberFormat="1" applyFont="1" applyFill="1" applyBorder="1" applyAlignment="1" applyProtection="1">
      <alignment horizontal="center" vertical="center"/>
    </xf>
    <xf numFmtId="0" fontId="0" fillId="0" borderId="32" xfId="0" quotePrefix="1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Fill="1" applyBorder="1" applyAlignment="1" applyProtection="1">
      <alignment horizontal="center" vertical="center"/>
    </xf>
    <xf numFmtId="0" fontId="0" fillId="0" borderId="32" xfId="0" quotePrefix="1" applyNumberFormat="1" applyFont="1" applyFill="1" applyBorder="1" applyAlignment="1" applyProtection="1">
      <alignment horizontal="left" vertical="center"/>
    </xf>
    <xf numFmtId="0" fontId="0" fillId="0" borderId="33" xfId="0" applyNumberFormat="1" applyFont="1" applyFill="1" applyBorder="1" applyAlignment="1" applyProtection="1">
      <alignment horizontal="center" vertical="center"/>
    </xf>
    <xf numFmtId="0" fontId="10" fillId="0" borderId="32" xfId="0" quotePrefix="1" applyNumberFormat="1" applyFont="1" applyFill="1" applyBorder="1" applyAlignment="1" applyProtection="1">
      <alignment horizontal="center" vertical="center"/>
    </xf>
    <xf numFmtId="0" fontId="0" fillId="0" borderId="35" xfId="0" applyNumberFormat="1" applyFont="1" applyFill="1" applyBorder="1" applyAlignment="1" applyProtection="1"/>
    <xf numFmtId="0" fontId="0" fillId="0" borderId="36" xfId="0" quotePrefix="1" applyNumberFormat="1" applyFont="1" applyFill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0" fillId="0" borderId="36" xfId="0" quotePrefix="1" applyNumberFormat="1" applyFont="1" applyFill="1" applyBorder="1" applyAlignment="1" applyProtection="1">
      <alignment horizontal="left" vertical="center"/>
    </xf>
    <xf numFmtId="0" fontId="0" fillId="0" borderId="36" xfId="0" applyNumberFormat="1" applyFont="1" applyFill="1" applyBorder="1" applyAlignment="1" applyProtection="1">
      <alignment vertical="center"/>
    </xf>
    <xf numFmtId="0" fontId="0" fillId="0" borderId="36" xfId="0" applyNumberFormat="1" applyFont="1" applyFill="1" applyBorder="1" applyAlignment="1" applyProtection="1"/>
    <xf numFmtId="0" fontId="0" fillId="0" borderId="37" xfId="0" applyNumberFormat="1" applyFont="1" applyFill="1" applyBorder="1" applyAlignment="1" applyProtection="1"/>
    <xf numFmtId="0" fontId="10" fillId="0" borderId="36" xfId="0" quotePrefix="1" applyNumberFormat="1" applyFont="1" applyFill="1" applyBorder="1" applyAlignment="1" applyProtection="1">
      <alignment horizontal="center" vertical="center"/>
    </xf>
    <xf numFmtId="41" fontId="10" fillId="0" borderId="48" xfId="1" applyFont="1" applyFill="1" applyBorder="1" applyAlignment="1" applyProtection="1">
      <alignment horizontal="center" vertical="center"/>
    </xf>
    <xf numFmtId="177" fontId="28" fillId="0" borderId="34" xfId="0" applyNumberFormat="1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center" vertical="center" shrinkToFit="1"/>
    </xf>
    <xf numFmtId="0" fontId="0" fillId="4" borderId="0" xfId="0" applyFill="1"/>
    <xf numFmtId="0" fontId="21" fillId="4" borderId="31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/>
    </xf>
    <xf numFmtId="0" fontId="21" fillId="4" borderId="3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177" fontId="9" fillId="4" borderId="25" xfId="0" applyNumberFormat="1" applyFont="1" applyFill="1" applyBorder="1" applyAlignment="1">
      <alignment horizontal="left" vertical="center" shrinkToFit="1"/>
    </xf>
    <xf numFmtId="38" fontId="25" fillId="4" borderId="23" xfId="2" applyNumberFormat="1" applyFont="1" applyFill="1" applyBorder="1" applyAlignment="1">
      <alignment horizontal="center" vertical="center"/>
    </xf>
    <xf numFmtId="178" fontId="25" fillId="4" borderId="23" xfId="0" applyNumberFormat="1" applyFont="1" applyFill="1" applyBorder="1" applyAlignment="1">
      <alignment horizontal="center" vertical="center"/>
    </xf>
    <xf numFmtId="177" fontId="9" fillId="4" borderId="23" xfId="0" applyNumberFormat="1" applyFont="1" applyFill="1" applyBorder="1" applyAlignment="1">
      <alignment horizontal="center" vertical="center"/>
    </xf>
    <xf numFmtId="177" fontId="9" fillId="4" borderId="24" xfId="0" applyNumberFormat="1" applyFont="1" applyFill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4" borderId="0" xfId="0" applyFill="1"/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9" fontId="15" fillId="0" borderId="6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4" fontId="15" fillId="0" borderId="5" xfId="0" applyNumberFormat="1" applyFont="1" applyFill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1" xfId="0" applyNumberFormat="1" applyFont="1" applyFill="1" applyBorder="1" applyAlignment="1" applyProtection="1">
      <alignment horizontal="center" vertical="center"/>
    </xf>
    <xf numFmtId="49" fontId="9" fillId="2" borderId="42" xfId="0" applyNumberFormat="1" applyFont="1" applyFill="1" applyBorder="1" applyAlignment="1" applyProtection="1">
      <alignment horizontal="center" vertical="center"/>
    </xf>
    <xf numFmtId="49" fontId="9" fillId="2" borderId="46" xfId="0" applyNumberFormat="1" applyFont="1" applyFill="1" applyBorder="1" applyAlignment="1" applyProtection="1">
      <alignment horizontal="center" vertical="center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4" xfId="0" applyNumberFormat="1" applyFont="1" applyFill="1" applyBorder="1" applyAlignment="1" applyProtection="1">
      <alignment horizontal="center" vertical="center"/>
    </xf>
    <xf numFmtId="0" fontId="9" fillId="2" borderId="38" xfId="0" applyNumberFormat="1" applyFont="1" applyFill="1" applyBorder="1" applyAlignment="1" applyProtection="1">
      <alignment horizontal="center" vertical="center"/>
    </xf>
    <xf numFmtId="0" fontId="9" fillId="2" borderId="43" xfId="0" applyNumberFormat="1" applyFont="1" applyFill="1" applyBorder="1" applyAlignment="1" applyProtection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0" fontId="21" fillId="4" borderId="23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 shrinkToFit="1"/>
    </xf>
    <xf numFmtId="0" fontId="21" fillId="4" borderId="23" xfId="0" applyFont="1" applyFill="1" applyBorder="1" applyAlignment="1">
      <alignment horizontal="center" vertical="center"/>
    </xf>
    <xf numFmtId="41" fontId="21" fillId="4" borderId="23" xfId="1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/>
    </xf>
    <xf numFmtId="0" fontId="21" fillId="3" borderId="49" xfId="0" applyFont="1" applyFill="1" applyBorder="1" applyAlignment="1">
      <alignment horizontal="center" vertical="center"/>
    </xf>
    <xf numFmtId="0" fontId="21" fillId="3" borderId="50" xfId="0" applyFont="1" applyFill="1" applyBorder="1" applyAlignment="1">
      <alignment horizontal="center" vertical="center" wrapText="1"/>
    </xf>
    <xf numFmtId="0" fontId="21" fillId="3" borderId="50" xfId="0" applyFont="1" applyFill="1" applyBorder="1" applyAlignment="1">
      <alignment horizontal="center" vertical="center"/>
    </xf>
    <xf numFmtId="179" fontId="21" fillId="3" borderId="50" xfId="0" applyNumberFormat="1" applyFont="1" applyFill="1" applyBorder="1" applyAlignment="1">
      <alignment horizontal="center" vertical="center" wrapText="1"/>
    </xf>
    <xf numFmtId="0" fontId="21" fillId="3" borderId="51" xfId="0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 shrinkToFit="1"/>
    </xf>
    <xf numFmtId="41" fontId="21" fillId="4" borderId="27" xfId="1" applyFont="1" applyFill="1" applyBorder="1" applyAlignment="1">
      <alignment horizontal="center" vertical="center" wrapText="1"/>
    </xf>
    <xf numFmtId="177" fontId="9" fillId="4" borderId="25" xfId="0" applyNumberFormat="1" applyFont="1" applyFill="1" applyBorder="1" applyAlignment="1">
      <alignment horizontal="left" vertical="center" wrapText="1" shrinkToFit="1"/>
    </xf>
    <xf numFmtId="178" fontId="9" fillId="4" borderId="23" xfId="0" applyNumberFormat="1" applyFont="1" applyFill="1" applyBorder="1" applyAlignment="1">
      <alignment horizontal="center" vertical="center"/>
    </xf>
    <xf numFmtId="177" fontId="9" fillId="4" borderId="26" xfId="0" applyNumberFormat="1" applyFont="1" applyFill="1" applyBorder="1" applyAlignment="1">
      <alignment horizontal="left" vertical="center" shrinkToFit="1"/>
    </xf>
    <xf numFmtId="178" fontId="9" fillId="4" borderId="27" xfId="0" applyNumberFormat="1" applyFont="1" applyFill="1" applyBorder="1" applyAlignment="1">
      <alignment horizontal="center" vertical="center"/>
    </xf>
    <xf numFmtId="178" fontId="25" fillId="4" borderId="27" xfId="0" applyNumberFormat="1" applyFont="1" applyFill="1" applyBorder="1" applyAlignment="1">
      <alignment horizontal="center" vertical="center"/>
    </xf>
    <xf numFmtId="177" fontId="9" fillId="4" borderId="27" xfId="0" applyNumberFormat="1" applyFont="1" applyFill="1" applyBorder="1" applyAlignment="1">
      <alignment horizontal="center" vertical="center"/>
    </xf>
    <xf numFmtId="0" fontId="25" fillId="4" borderId="52" xfId="12" applyFont="1" applyFill="1" applyBorder="1" applyAlignment="1">
      <alignment vertical="center" shrinkToFit="1"/>
    </xf>
    <xf numFmtId="0" fontId="25" fillId="4" borderId="53" xfId="11" applyFont="1" applyFill="1" applyBorder="1" applyAlignment="1">
      <alignment horizontal="center" vertical="center" shrinkToFit="1"/>
    </xf>
    <xf numFmtId="181" fontId="9" fillId="4" borderId="53" xfId="12" applyNumberFormat="1" applyFont="1" applyFill="1" applyBorder="1" applyAlignment="1">
      <alignment vertical="center" wrapText="1"/>
    </xf>
    <xf numFmtId="176" fontId="25" fillId="4" borderId="53" xfId="12" applyNumberFormat="1" applyFont="1" applyFill="1" applyBorder="1" applyAlignment="1">
      <alignment horizontal="center" vertical="center" wrapText="1"/>
    </xf>
    <xf numFmtId="38" fontId="25" fillId="4" borderId="53" xfId="2" applyNumberFormat="1" applyFont="1" applyFill="1" applyBorder="1" applyAlignment="1">
      <alignment horizontal="center" vertical="center"/>
    </xf>
    <xf numFmtId="177" fontId="9" fillId="4" borderId="53" xfId="0" applyNumberFormat="1" applyFont="1" applyFill="1" applyBorder="1" applyAlignment="1">
      <alignment horizontal="center" vertical="center"/>
    </xf>
    <xf numFmtId="177" fontId="9" fillId="4" borderId="54" xfId="0" applyNumberFormat="1" applyFont="1" applyFill="1" applyBorder="1" applyAlignment="1">
      <alignment horizontal="left" vertical="center" shrinkToFit="1"/>
    </xf>
    <xf numFmtId="0" fontId="25" fillId="4" borderId="55" xfId="12" applyFont="1" applyFill="1" applyBorder="1" applyAlignment="1">
      <alignment vertical="center" shrinkToFit="1"/>
    </xf>
    <xf numFmtId="0" fontId="25" fillId="4" borderId="23" xfId="11" applyFont="1" applyFill="1" applyBorder="1" applyAlignment="1">
      <alignment horizontal="center" vertical="center" shrinkToFit="1"/>
    </xf>
    <xf numFmtId="181" fontId="9" fillId="4" borderId="23" xfId="12" applyNumberFormat="1" applyFont="1" applyFill="1" applyBorder="1" applyAlignment="1">
      <alignment vertical="center" wrapText="1"/>
    </xf>
    <xf numFmtId="176" fontId="25" fillId="4" borderId="23" xfId="12" applyNumberFormat="1" applyFont="1" applyFill="1" applyBorder="1" applyAlignment="1">
      <alignment horizontal="center" vertical="center" wrapText="1"/>
    </xf>
    <xf numFmtId="0" fontId="25" fillId="4" borderId="23" xfId="12" applyFont="1" applyFill="1" applyBorder="1" applyAlignment="1">
      <alignment horizontal="center" vertical="center" wrapText="1" shrinkToFit="1"/>
    </xf>
    <xf numFmtId="181" fontId="25" fillId="4" borderId="23" xfId="12" applyNumberFormat="1" applyFont="1" applyFill="1" applyBorder="1" applyAlignment="1">
      <alignment vertical="center" wrapText="1"/>
    </xf>
    <xf numFmtId="14" fontId="25" fillId="4" borderId="23" xfId="12" applyNumberFormat="1" applyFont="1" applyFill="1" applyBorder="1" applyAlignment="1">
      <alignment horizontal="center" vertical="center"/>
    </xf>
    <xf numFmtId="0" fontId="25" fillId="4" borderId="23" xfId="12" applyFont="1" applyFill="1" applyBorder="1" applyAlignment="1">
      <alignment horizontal="center" vertical="center"/>
    </xf>
    <xf numFmtId="180" fontId="9" fillId="4" borderId="23" xfId="12" applyNumberFormat="1" applyFont="1" applyFill="1" applyBorder="1" applyAlignment="1">
      <alignment vertical="center" wrapText="1"/>
    </xf>
    <xf numFmtId="0" fontId="25" fillId="4" borderId="27" xfId="11" applyFont="1" applyFill="1" applyBorder="1" applyAlignment="1">
      <alignment horizontal="center" vertical="center" shrinkToFit="1"/>
    </xf>
    <xf numFmtId="180" fontId="9" fillId="4" borderId="27" xfId="12" applyNumberFormat="1" applyFont="1" applyFill="1" applyBorder="1" applyAlignment="1">
      <alignment vertical="center" wrapText="1"/>
    </xf>
    <xf numFmtId="0" fontId="25" fillId="4" borderId="23" xfId="0" applyNumberFormat="1" applyFont="1" applyFill="1" applyBorder="1" applyAlignment="1" applyProtection="1">
      <alignment horizontal="center" vertical="center"/>
    </xf>
    <xf numFmtId="177" fontId="9" fillId="4" borderId="23" xfId="0" applyNumberFormat="1" applyFont="1" applyFill="1" applyBorder="1" applyAlignment="1">
      <alignment horizontal="left" vertical="center" shrinkToFit="1"/>
    </xf>
    <xf numFmtId="41" fontId="25" fillId="4" borderId="23" xfId="1" applyFont="1" applyFill="1" applyBorder="1" applyAlignment="1" applyProtection="1">
      <alignment horizontal="center" vertical="center" wrapText="1"/>
    </xf>
    <xf numFmtId="41" fontId="27" fillId="4" borderId="23" xfId="1" applyFont="1" applyFill="1" applyBorder="1" applyAlignment="1" applyProtection="1">
      <alignment horizontal="center" vertical="center" wrapText="1"/>
    </xf>
    <xf numFmtId="41" fontId="9" fillId="4" borderId="24" xfId="1" applyFont="1" applyFill="1" applyBorder="1" applyAlignment="1">
      <alignment horizontal="center" vertical="center" wrapText="1"/>
    </xf>
    <xf numFmtId="177" fontId="9" fillId="4" borderId="23" xfId="0" applyNumberFormat="1" applyFont="1" applyFill="1" applyBorder="1" applyAlignment="1">
      <alignment horizontal="left" vertical="center" wrapText="1" shrinkToFit="1"/>
    </xf>
    <xf numFmtId="0" fontId="25" fillId="4" borderId="27" xfId="0" applyNumberFormat="1" applyFont="1" applyFill="1" applyBorder="1" applyAlignment="1" applyProtection="1">
      <alignment horizontal="center" vertical="center"/>
    </xf>
    <xf numFmtId="177" fontId="9" fillId="4" borderId="27" xfId="0" applyNumberFormat="1" applyFont="1" applyFill="1" applyBorder="1" applyAlignment="1">
      <alignment horizontal="left" vertical="center" shrinkToFit="1"/>
    </xf>
    <xf numFmtId="41" fontId="25" fillId="4" borderId="27" xfId="1" applyFont="1" applyFill="1" applyBorder="1" applyAlignment="1" applyProtection="1">
      <alignment horizontal="center" vertical="center" wrapText="1"/>
    </xf>
    <xf numFmtId="41" fontId="27" fillId="4" borderId="27" xfId="1" applyFont="1" applyFill="1" applyBorder="1" applyAlignment="1" applyProtection="1">
      <alignment horizontal="center" vertical="center" wrapText="1"/>
    </xf>
    <xf numFmtId="41" fontId="9" fillId="4" borderId="28" xfId="1" applyFont="1" applyFill="1" applyBorder="1" applyAlignment="1">
      <alignment horizontal="center" vertical="center" wrapText="1"/>
    </xf>
    <xf numFmtId="0" fontId="25" fillId="4" borderId="53" xfId="0" applyNumberFormat="1" applyFont="1" applyFill="1" applyBorder="1" applyAlignment="1" applyProtection="1">
      <alignment horizontal="center" vertical="center"/>
    </xf>
    <xf numFmtId="0" fontId="25" fillId="4" borderId="53" xfId="12" applyFont="1" applyFill="1" applyBorder="1" applyAlignment="1">
      <alignment vertical="center" shrinkToFit="1"/>
    </xf>
    <xf numFmtId="176" fontId="9" fillId="4" borderId="53" xfId="12" applyNumberFormat="1" applyFont="1" applyFill="1" applyBorder="1" applyAlignment="1">
      <alignment vertical="center" wrapText="1"/>
    </xf>
    <xf numFmtId="41" fontId="25" fillId="4" borderId="53" xfId="1" applyFont="1" applyFill="1" applyBorder="1" applyAlignment="1" applyProtection="1">
      <alignment horizontal="center" vertical="center" wrapText="1"/>
    </xf>
    <xf numFmtId="176" fontId="30" fillId="4" borderId="53" xfId="12" applyNumberFormat="1" applyFont="1" applyFill="1" applyBorder="1" applyAlignment="1">
      <alignment vertical="center" wrapText="1"/>
    </xf>
    <xf numFmtId="41" fontId="9" fillId="4" borderId="54" xfId="1" applyFont="1" applyFill="1" applyBorder="1" applyAlignment="1">
      <alignment horizontal="center" vertical="center" wrapText="1"/>
    </xf>
    <xf numFmtId="0" fontId="25" fillId="4" borderId="23" xfId="12" applyFont="1" applyFill="1" applyBorder="1" applyAlignment="1">
      <alignment vertical="center" shrinkToFit="1"/>
    </xf>
    <xf numFmtId="176" fontId="9" fillId="4" borderId="23" xfId="12" applyNumberFormat="1" applyFont="1" applyFill="1" applyBorder="1" applyAlignment="1">
      <alignment vertical="center" wrapText="1"/>
    </xf>
    <xf numFmtId="176" fontId="30" fillId="4" borderId="23" xfId="12" applyNumberFormat="1" applyFont="1" applyFill="1" applyBorder="1" applyAlignment="1">
      <alignment vertical="center" wrapText="1"/>
    </xf>
    <xf numFmtId="176" fontId="25" fillId="4" borderId="23" xfId="12" applyNumberFormat="1" applyFont="1" applyFill="1" applyBorder="1" applyAlignment="1">
      <alignment vertical="center" wrapText="1"/>
    </xf>
    <xf numFmtId="176" fontId="27" fillId="4" borderId="23" xfId="12" applyNumberFormat="1" applyFont="1" applyFill="1" applyBorder="1" applyAlignment="1">
      <alignment vertical="center" wrapText="1"/>
    </xf>
  </cellXfs>
  <cellStyles count="24">
    <cellStyle name="쉼표 [0]" xfId="1" builtinId="6"/>
    <cellStyle name="쉼표 [0] 2" xfId="3"/>
    <cellStyle name="쉼표 [0] 2 2" xfId="8"/>
    <cellStyle name="쉼표 [0] 2 2 2" xfId="20"/>
    <cellStyle name="쉼표 [0] 2 3" xfId="15"/>
    <cellStyle name="쉼표 [0] 3" xfId="4"/>
    <cellStyle name="쉼표 [0] 3 2" xfId="9"/>
    <cellStyle name="쉼표 [0] 3 2 2" xfId="21"/>
    <cellStyle name="쉼표 [0] 3 3" xfId="16"/>
    <cellStyle name="쉼표 [0] 4" xfId="2"/>
    <cellStyle name="쉼표 [0] 4 2" xfId="7"/>
    <cellStyle name="쉼표 [0] 4 2 2" xfId="19"/>
    <cellStyle name="쉼표 [0] 4 3" xfId="14"/>
    <cellStyle name="쉼표 [0] 5" xfId="5"/>
    <cellStyle name="쉼표 [0] 5 2" xfId="10"/>
    <cellStyle name="쉼표 [0] 5 2 2" xfId="22"/>
    <cellStyle name="쉼표 [0] 5 3" xfId="17"/>
    <cellStyle name="쉼표 [0] 6" xfId="6"/>
    <cellStyle name="쉼표 [0] 6 2" xfId="18"/>
    <cellStyle name="쉼표 [0] 7" xfId="13"/>
    <cellStyle name="표준" xfId="0" builtinId="0"/>
    <cellStyle name="표준 2" xfId="12"/>
    <cellStyle name="표준 2 2" xfId="11"/>
    <cellStyle name="표준 2 2 2" xfId="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activeCell="C27" sqref="C2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7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 x14ac:dyDescent="0.2">
      <c r="A1" s="104" t="s">
        <v>68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24.75" customHeight="1" thickBot="1" x14ac:dyDescent="0.2">
      <c r="A2" s="85" t="s">
        <v>69</v>
      </c>
      <c r="B2" s="86" t="s">
        <v>48</v>
      </c>
      <c r="C2" s="86" t="s">
        <v>70</v>
      </c>
      <c r="D2" s="86" t="s">
        <v>71</v>
      </c>
      <c r="E2" s="86" t="s">
        <v>72</v>
      </c>
      <c r="F2" s="86" t="s">
        <v>73</v>
      </c>
      <c r="G2" s="86" t="s">
        <v>74</v>
      </c>
      <c r="H2" s="86" t="s">
        <v>75</v>
      </c>
      <c r="I2" s="87" t="s">
        <v>49</v>
      </c>
      <c r="J2" s="87" t="s">
        <v>76</v>
      </c>
      <c r="K2" s="87" t="s">
        <v>77</v>
      </c>
      <c r="L2" s="88" t="s">
        <v>1</v>
      </c>
    </row>
    <row r="3" spans="1:12" s="74" customFormat="1" ht="24.75" customHeight="1" thickTop="1" thickBot="1" x14ac:dyDescent="0.2">
      <c r="A3" s="95"/>
      <c r="B3" s="96"/>
      <c r="C3" s="97" t="s">
        <v>140</v>
      </c>
      <c r="D3" s="98"/>
      <c r="E3" s="98"/>
      <c r="F3" s="98"/>
      <c r="G3" s="98"/>
      <c r="H3" s="98"/>
      <c r="I3" s="99"/>
      <c r="J3" s="100"/>
      <c r="K3" s="100"/>
      <c r="L3" s="101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27" sqref="G27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06" t="s">
        <v>96</v>
      </c>
      <c r="B1" s="106"/>
      <c r="C1" s="106"/>
      <c r="D1" s="106"/>
      <c r="E1" s="106"/>
      <c r="F1" s="106"/>
      <c r="G1" s="106"/>
      <c r="H1" s="106"/>
      <c r="I1" s="106"/>
    </row>
    <row r="2" spans="1:9" ht="26.25" thickBot="1" x14ac:dyDescent="0.2">
      <c r="A2" s="107"/>
      <c r="B2" s="107"/>
      <c r="C2" s="38"/>
      <c r="D2" s="38"/>
      <c r="E2" s="38"/>
      <c r="F2" s="38"/>
      <c r="G2" s="38"/>
      <c r="H2" s="38"/>
      <c r="I2" s="41" t="s">
        <v>3</v>
      </c>
    </row>
    <row r="3" spans="1:9" ht="26.25" customHeight="1" x14ac:dyDescent="0.15">
      <c r="A3" s="139" t="s">
        <v>4</v>
      </c>
      <c r="B3" s="137" t="s">
        <v>5</v>
      </c>
      <c r="C3" s="137" t="s">
        <v>79</v>
      </c>
      <c r="D3" s="137" t="s">
        <v>98</v>
      </c>
      <c r="E3" s="133" t="s">
        <v>101</v>
      </c>
      <c r="F3" s="134"/>
      <c r="G3" s="133" t="s">
        <v>102</v>
      </c>
      <c r="H3" s="134"/>
      <c r="I3" s="135" t="s">
        <v>97</v>
      </c>
    </row>
    <row r="4" spans="1:9" ht="28.5" customHeight="1" thickBot="1" x14ac:dyDescent="0.2">
      <c r="A4" s="140"/>
      <c r="B4" s="138"/>
      <c r="C4" s="138"/>
      <c r="D4" s="138"/>
      <c r="E4" s="44" t="s">
        <v>99</v>
      </c>
      <c r="F4" s="44" t="s">
        <v>100</v>
      </c>
      <c r="G4" s="44" t="s">
        <v>99</v>
      </c>
      <c r="H4" s="44" t="s">
        <v>100</v>
      </c>
      <c r="I4" s="136"/>
    </row>
    <row r="5" spans="1:9" ht="28.5" customHeight="1" thickTop="1" thickBot="1" x14ac:dyDescent="0.2">
      <c r="A5" s="45"/>
      <c r="B5" s="46" t="s">
        <v>110</v>
      </c>
      <c r="C5" s="47"/>
      <c r="D5" s="47"/>
      <c r="E5" s="70"/>
      <c r="F5" s="47"/>
      <c r="G5" s="70"/>
      <c r="H5" s="47"/>
      <c r="I5" s="71"/>
    </row>
    <row r="6" spans="1:9" x14ac:dyDescent="0.15">
      <c r="C6" s="42"/>
      <c r="D6" s="42"/>
      <c r="E6" s="42"/>
      <c r="F6" s="42"/>
      <c r="G6" s="42"/>
      <c r="H6" s="42"/>
      <c r="I6" s="43"/>
    </row>
    <row r="7" spans="1:9" x14ac:dyDescent="0.15">
      <c r="A7" s="2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90" zoomScaleNormal="90" workbookViewId="0">
      <selection activeCell="D18" sqref="D18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104" t="s">
        <v>87</v>
      </c>
      <c r="B1" s="104"/>
      <c r="C1" s="104"/>
      <c r="D1" s="104"/>
      <c r="E1" s="104"/>
      <c r="F1" s="104"/>
      <c r="G1" s="104"/>
      <c r="H1" s="104"/>
      <c r="I1" s="104"/>
    </row>
    <row r="2" spans="1:12" ht="24" x14ac:dyDescent="0.15">
      <c r="A2" s="147" t="s">
        <v>47</v>
      </c>
      <c r="B2" s="148" t="s">
        <v>48</v>
      </c>
      <c r="C2" s="149" t="s">
        <v>64</v>
      </c>
      <c r="D2" s="149" t="s">
        <v>0</v>
      </c>
      <c r="E2" s="150" t="s">
        <v>65</v>
      </c>
      <c r="F2" s="149" t="s">
        <v>49</v>
      </c>
      <c r="G2" s="149" t="s">
        <v>50</v>
      </c>
      <c r="H2" s="149" t="s">
        <v>51</v>
      </c>
      <c r="I2" s="151" t="s">
        <v>1</v>
      </c>
    </row>
    <row r="3" spans="1:12" s="89" customFormat="1" ht="24.95" customHeight="1" x14ac:dyDescent="0.15">
      <c r="A3" s="141">
        <v>2019</v>
      </c>
      <c r="B3" s="142" t="s">
        <v>143</v>
      </c>
      <c r="C3" s="143" t="s">
        <v>144</v>
      </c>
      <c r="D3" s="144" t="s">
        <v>139</v>
      </c>
      <c r="E3" s="145">
        <v>1100</v>
      </c>
      <c r="F3" s="143" t="s">
        <v>148</v>
      </c>
      <c r="G3" s="144" t="s">
        <v>149</v>
      </c>
      <c r="H3" s="144" t="s">
        <v>150</v>
      </c>
      <c r="I3" s="146"/>
      <c r="J3" s="90"/>
      <c r="K3" s="91"/>
      <c r="L3" s="90"/>
    </row>
    <row r="4" spans="1:12" s="89" customFormat="1" ht="24.95" customHeight="1" x14ac:dyDescent="0.15">
      <c r="A4" s="141">
        <v>2019</v>
      </c>
      <c r="B4" s="142" t="s">
        <v>143</v>
      </c>
      <c r="C4" s="143" t="s">
        <v>145</v>
      </c>
      <c r="D4" s="144" t="s">
        <v>139</v>
      </c>
      <c r="E4" s="145">
        <v>2820</v>
      </c>
      <c r="F4" s="143" t="s">
        <v>138</v>
      </c>
      <c r="G4" s="144" t="s">
        <v>149</v>
      </c>
      <c r="H4" s="144" t="s">
        <v>151</v>
      </c>
      <c r="I4" s="146"/>
      <c r="J4" s="90"/>
      <c r="K4" s="91"/>
      <c r="L4" s="90"/>
    </row>
    <row r="5" spans="1:12" s="89" customFormat="1" ht="24.95" customHeight="1" x14ac:dyDescent="0.15">
      <c r="A5" s="141">
        <v>2019</v>
      </c>
      <c r="B5" s="142" t="s">
        <v>143</v>
      </c>
      <c r="C5" s="143" t="s">
        <v>146</v>
      </c>
      <c r="D5" s="144" t="s">
        <v>139</v>
      </c>
      <c r="E5" s="145">
        <v>3522</v>
      </c>
      <c r="F5" s="143" t="s">
        <v>148</v>
      </c>
      <c r="G5" s="144" t="s">
        <v>152</v>
      </c>
      <c r="H5" s="144" t="s">
        <v>153</v>
      </c>
      <c r="I5" s="146"/>
      <c r="J5" s="90"/>
      <c r="K5" s="91"/>
      <c r="L5" s="90"/>
    </row>
    <row r="6" spans="1:12" ht="24.95" customHeight="1" thickBot="1" x14ac:dyDescent="0.2">
      <c r="A6" s="92">
        <v>2019</v>
      </c>
      <c r="B6" s="152" t="s">
        <v>143</v>
      </c>
      <c r="C6" s="153" t="s">
        <v>147</v>
      </c>
      <c r="D6" s="93" t="s">
        <v>139</v>
      </c>
      <c r="E6" s="154">
        <v>3900</v>
      </c>
      <c r="F6" s="153" t="s">
        <v>148</v>
      </c>
      <c r="G6" s="93" t="s">
        <v>154</v>
      </c>
      <c r="H6" s="93" t="s">
        <v>155</v>
      </c>
      <c r="I6" s="94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C15" sqref="C1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05" t="s">
        <v>93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3" ht="27" customHeight="1" thickBot="1" x14ac:dyDescent="0.2">
      <c r="A2" s="21" t="s">
        <v>47</v>
      </c>
      <c r="B2" s="22" t="s">
        <v>48</v>
      </c>
      <c r="C2" s="23" t="s">
        <v>92</v>
      </c>
      <c r="D2" s="23" t="s">
        <v>91</v>
      </c>
      <c r="E2" s="23" t="s">
        <v>0</v>
      </c>
      <c r="F2" s="22" t="s">
        <v>103</v>
      </c>
      <c r="G2" s="22" t="s">
        <v>90</v>
      </c>
      <c r="H2" s="22" t="s">
        <v>89</v>
      </c>
      <c r="I2" s="22" t="s">
        <v>88</v>
      </c>
      <c r="J2" s="23" t="s">
        <v>49</v>
      </c>
      <c r="K2" s="23" t="s">
        <v>50</v>
      </c>
      <c r="L2" s="23" t="s">
        <v>51</v>
      </c>
      <c r="M2" s="24" t="s">
        <v>1</v>
      </c>
    </row>
    <row r="3" spans="1:13" s="74" customFormat="1" ht="27" customHeight="1" thickTop="1" thickBot="1" x14ac:dyDescent="0.2">
      <c r="A3" s="75"/>
      <c r="B3" s="76"/>
      <c r="C3" s="77" t="s">
        <v>140</v>
      </c>
      <c r="D3" s="77"/>
      <c r="E3" s="77"/>
      <c r="F3" s="76"/>
      <c r="G3" s="76"/>
      <c r="H3" s="76"/>
      <c r="I3" s="76"/>
      <c r="J3" s="77"/>
      <c r="K3" s="77"/>
      <c r="L3" s="77"/>
      <c r="M3" s="78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16" sqref="B16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06" t="s">
        <v>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26.25" thickBot="1" x14ac:dyDescent="0.2">
      <c r="A2" s="107"/>
      <c r="B2" s="107"/>
      <c r="C2" s="38"/>
      <c r="D2" s="38"/>
      <c r="E2" s="38"/>
      <c r="F2" s="51"/>
      <c r="G2" s="51"/>
      <c r="H2" s="51"/>
      <c r="I2" s="51"/>
      <c r="J2" s="108" t="s">
        <v>3</v>
      </c>
      <c r="K2" s="108"/>
    </row>
    <row r="3" spans="1:11" ht="22.5" customHeight="1" thickBot="1" x14ac:dyDescent="0.2">
      <c r="A3" s="48" t="s">
        <v>4</v>
      </c>
      <c r="B3" s="49" t="s">
        <v>5</v>
      </c>
      <c r="C3" s="49" t="s">
        <v>0</v>
      </c>
      <c r="D3" s="49" t="s">
        <v>6</v>
      </c>
      <c r="E3" s="49" t="s">
        <v>7</v>
      </c>
      <c r="F3" s="49" t="s">
        <v>8</v>
      </c>
      <c r="G3" s="49" t="s">
        <v>9</v>
      </c>
      <c r="H3" s="49" t="s">
        <v>10</v>
      </c>
      <c r="I3" s="49" t="s">
        <v>11</v>
      </c>
      <c r="J3" s="49" t="s">
        <v>12</v>
      </c>
      <c r="K3" s="50" t="s">
        <v>1</v>
      </c>
    </row>
    <row r="4" spans="1:11" ht="26.25" customHeight="1" thickTop="1" thickBot="1" x14ac:dyDescent="0.2">
      <c r="A4" s="62"/>
      <c r="B4" s="69" t="s">
        <v>140</v>
      </c>
      <c r="C4" s="63"/>
      <c r="D4" s="64"/>
      <c r="E4" s="64"/>
      <c r="F4" s="65"/>
      <c r="G4" s="66"/>
      <c r="H4" s="67"/>
      <c r="I4" s="67"/>
      <c r="J4" s="67"/>
      <c r="K4" s="6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06" t="s">
        <v>23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26.25" thickBot="1" x14ac:dyDescent="0.2">
      <c r="A2" s="107"/>
      <c r="B2" s="107"/>
      <c r="C2" s="38"/>
      <c r="D2" s="38"/>
      <c r="E2" s="38"/>
      <c r="F2" s="51"/>
      <c r="G2" s="51"/>
      <c r="H2" s="51"/>
      <c r="I2" s="51"/>
      <c r="J2" s="108" t="s">
        <v>3</v>
      </c>
      <c r="K2" s="108"/>
    </row>
    <row r="3" spans="1:11" ht="22.5" customHeight="1" thickBot="1" x14ac:dyDescent="0.2">
      <c r="A3" s="48" t="s">
        <v>4</v>
      </c>
      <c r="B3" s="49" t="s">
        <v>5</v>
      </c>
      <c r="C3" s="49" t="s">
        <v>0</v>
      </c>
      <c r="D3" s="49" t="s">
        <v>8</v>
      </c>
      <c r="E3" s="49" t="s">
        <v>24</v>
      </c>
      <c r="F3" s="49" t="s">
        <v>20</v>
      </c>
      <c r="G3" s="49" t="s">
        <v>25</v>
      </c>
      <c r="H3" s="49" t="s">
        <v>28</v>
      </c>
      <c r="I3" s="49" t="s">
        <v>26</v>
      </c>
      <c r="J3" s="49" t="s">
        <v>27</v>
      </c>
      <c r="K3" s="50" t="s">
        <v>1</v>
      </c>
    </row>
    <row r="4" spans="1:11" ht="26.25" customHeight="1" thickTop="1" thickBot="1" x14ac:dyDescent="0.2">
      <c r="A4" s="56"/>
      <c r="B4" s="61" t="s">
        <v>109</v>
      </c>
      <c r="C4" s="57"/>
      <c r="D4" s="58"/>
      <c r="E4" s="58"/>
      <c r="F4" s="59"/>
      <c r="G4" s="58"/>
      <c r="H4" s="58"/>
      <c r="I4" s="58"/>
      <c r="J4" s="58"/>
      <c r="K4" s="60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4" zoomScaleNormal="100" workbookViewId="0">
      <selection activeCell="A4" sqref="A4:A21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106" t="s">
        <v>13</v>
      </c>
      <c r="B1" s="106"/>
      <c r="C1" s="106"/>
      <c r="D1" s="106"/>
      <c r="E1" s="106"/>
      <c r="F1" s="106"/>
      <c r="G1" s="106"/>
      <c r="H1" s="106"/>
      <c r="I1" s="106"/>
    </row>
    <row r="2" spans="1:9" ht="26.25" thickBot="1" x14ac:dyDescent="0.2">
      <c r="A2" s="40"/>
      <c r="B2" s="40"/>
      <c r="C2" s="38"/>
      <c r="D2" s="38"/>
      <c r="E2" s="38"/>
      <c r="F2" s="51"/>
      <c r="G2" s="51"/>
      <c r="H2" s="108" t="s">
        <v>3</v>
      </c>
      <c r="I2" s="108"/>
    </row>
    <row r="3" spans="1:9" ht="29.25" customHeight="1" thickBot="1" x14ac:dyDescent="0.2">
      <c r="A3" s="54" t="s">
        <v>5</v>
      </c>
      <c r="B3" s="49" t="s">
        <v>30</v>
      </c>
      <c r="C3" s="49" t="s">
        <v>14</v>
      </c>
      <c r="D3" s="49" t="s">
        <v>15</v>
      </c>
      <c r="E3" s="49" t="s">
        <v>16</v>
      </c>
      <c r="F3" s="49" t="s">
        <v>17</v>
      </c>
      <c r="G3" s="55" t="s">
        <v>66</v>
      </c>
      <c r="H3" s="49" t="s">
        <v>29</v>
      </c>
      <c r="I3" s="50" t="s">
        <v>18</v>
      </c>
    </row>
    <row r="4" spans="1:9" s="74" customFormat="1" ht="29.25" customHeight="1" thickTop="1" x14ac:dyDescent="0.15">
      <c r="A4" s="161" t="s">
        <v>158</v>
      </c>
      <c r="B4" s="162" t="s">
        <v>165</v>
      </c>
      <c r="C4" s="163">
        <v>1890300</v>
      </c>
      <c r="D4" s="164" t="s">
        <v>173</v>
      </c>
      <c r="E4" s="165" t="s">
        <v>180</v>
      </c>
      <c r="F4" s="166" t="s">
        <v>186</v>
      </c>
      <c r="G4" s="166" t="s">
        <v>186</v>
      </c>
      <c r="H4" s="166" t="s">
        <v>186</v>
      </c>
      <c r="I4" s="167"/>
    </row>
    <row r="5" spans="1:9" s="89" customFormat="1" ht="29.25" customHeight="1" x14ac:dyDescent="0.15">
      <c r="A5" s="168" t="s">
        <v>159</v>
      </c>
      <c r="B5" s="169" t="s">
        <v>166</v>
      </c>
      <c r="C5" s="170">
        <v>1320000</v>
      </c>
      <c r="D5" s="171" t="s">
        <v>174</v>
      </c>
      <c r="E5" s="81" t="s">
        <v>181</v>
      </c>
      <c r="F5" s="83" t="s">
        <v>187</v>
      </c>
      <c r="G5" s="83" t="s">
        <v>187</v>
      </c>
      <c r="H5" s="83" t="s">
        <v>187</v>
      </c>
      <c r="I5" s="84"/>
    </row>
    <row r="6" spans="1:9" s="89" customFormat="1" ht="29.25" customHeight="1" x14ac:dyDescent="0.15">
      <c r="A6" s="168" t="s">
        <v>160</v>
      </c>
      <c r="B6" s="172" t="s">
        <v>167</v>
      </c>
      <c r="C6" s="170">
        <v>4700000</v>
      </c>
      <c r="D6" s="171" t="s">
        <v>175</v>
      </c>
      <c r="E6" s="81" t="s">
        <v>182</v>
      </c>
      <c r="F6" s="83" t="s">
        <v>188</v>
      </c>
      <c r="G6" s="83" t="s">
        <v>188</v>
      </c>
      <c r="H6" s="83" t="s">
        <v>188</v>
      </c>
      <c r="I6" s="84"/>
    </row>
    <row r="7" spans="1:9" s="89" customFormat="1" ht="29.25" customHeight="1" x14ac:dyDescent="0.15">
      <c r="A7" s="168" t="s">
        <v>161</v>
      </c>
      <c r="B7" s="169" t="s">
        <v>168</v>
      </c>
      <c r="C7" s="170">
        <v>830000</v>
      </c>
      <c r="D7" s="171" t="s">
        <v>176</v>
      </c>
      <c r="E7" s="81" t="s">
        <v>180</v>
      </c>
      <c r="F7" s="83" t="s">
        <v>186</v>
      </c>
      <c r="G7" s="83" t="s">
        <v>186</v>
      </c>
      <c r="H7" s="83" t="s">
        <v>186</v>
      </c>
      <c r="I7" s="84"/>
    </row>
    <row r="8" spans="1:9" s="89" customFormat="1" ht="29.25" customHeight="1" x14ac:dyDescent="0.15">
      <c r="A8" s="168" t="s">
        <v>162</v>
      </c>
      <c r="B8" s="169" t="s">
        <v>122</v>
      </c>
      <c r="C8" s="170">
        <v>960000</v>
      </c>
      <c r="D8" s="171" t="s">
        <v>177</v>
      </c>
      <c r="E8" s="81" t="s">
        <v>183</v>
      </c>
      <c r="F8" s="83" t="s">
        <v>189</v>
      </c>
      <c r="G8" s="83" t="s">
        <v>189</v>
      </c>
      <c r="H8" s="83" t="s">
        <v>189</v>
      </c>
      <c r="I8" s="84"/>
    </row>
    <row r="9" spans="1:9" s="74" customFormat="1" ht="29.25" customHeight="1" x14ac:dyDescent="0.15">
      <c r="A9" s="168" t="s">
        <v>171</v>
      </c>
      <c r="B9" s="169" t="s">
        <v>169</v>
      </c>
      <c r="C9" s="173">
        <v>1080000</v>
      </c>
      <c r="D9" s="174" t="s">
        <v>178</v>
      </c>
      <c r="E9" s="81" t="s">
        <v>184</v>
      </c>
      <c r="F9" s="83" t="s">
        <v>191</v>
      </c>
      <c r="G9" s="83" t="s">
        <v>191</v>
      </c>
      <c r="H9" s="83" t="s">
        <v>191</v>
      </c>
      <c r="I9" s="84"/>
    </row>
    <row r="10" spans="1:9" s="74" customFormat="1" ht="29.25" customHeight="1" x14ac:dyDescent="0.15">
      <c r="A10" s="168" t="s">
        <v>172</v>
      </c>
      <c r="B10" s="169" t="s">
        <v>169</v>
      </c>
      <c r="C10" s="173">
        <v>675000</v>
      </c>
      <c r="D10" s="174" t="s">
        <v>178</v>
      </c>
      <c r="E10" s="81" t="s">
        <v>190</v>
      </c>
      <c r="F10" s="83" t="s">
        <v>190</v>
      </c>
      <c r="G10" s="83" t="s">
        <v>190</v>
      </c>
      <c r="H10" s="83" t="s">
        <v>190</v>
      </c>
      <c r="I10" s="84"/>
    </row>
    <row r="11" spans="1:9" s="74" customFormat="1" ht="29.25" customHeight="1" x14ac:dyDescent="0.15">
      <c r="A11" s="168" t="s">
        <v>164</v>
      </c>
      <c r="B11" s="175" t="s">
        <v>170</v>
      </c>
      <c r="C11" s="173">
        <v>330000</v>
      </c>
      <c r="D11" s="174" t="s">
        <v>179</v>
      </c>
      <c r="E11" s="81" t="s">
        <v>185</v>
      </c>
      <c r="F11" s="81" t="s">
        <v>185</v>
      </c>
      <c r="G11" s="81" t="s">
        <v>185</v>
      </c>
      <c r="H11" s="81" t="s">
        <v>185</v>
      </c>
      <c r="I11" s="84"/>
    </row>
    <row r="12" spans="1:9" ht="29.25" customHeight="1" x14ac:dyDescent="0.15">
      <c r="A12" s="80" t="s">
        <v>106</v>
      </c>
      <c r="B12" s="169" t="s">
        <v>122</v>
      </c>
      <c r="C12" s="176">
        <f>180000*12</f>
        <v>2160000</v>
      </c>
      <c r="D12" s="81" t="s">
        <v>136</v>
      </c>
      <c r="E12" s="82" t="s">
        <v>134</v>
      </c>
      <c r="F12" s="83" t="s">
        <v>135</v>
      </c>
      <c r="G12" s="83" t="s">
        <v>156</v>
      </c>
      <c r="H12" s="83" t="s">
        <v>157</v>
      </c>
      <c r="I12" s="52"/>
    </row>
    <row r="13" spans="1:9" ht="29.25" customHeight="1" x14ac:dyDescent="0.15">
      <c r="A13" s="80" t="s">
        <v>105</v>
      </c>
      <c r="B13" s="169" t="s">
        <v>123</v>
      </c>
      <c r="C13" s="176">
        <f>(38500*12)+(242000*12)</f>
        <v>3366000</v>
      </c>
      <c r="D13" s="81" t="s">
        <v>136</v>
      </c>
      <c r="E13" s="82" t="s">
        <v>134</v>
      </c>
      <c r="F13" s="83" t="s">
        <v>135</v>
      </c>
      <c r="G13" s="83" t="s">
        <v>156</v>
      </c>
      <c r="H13" s="83" t="s">
        <v>157</v>
      </c>
      <c r="I13" s="52"/>
    </row>
    <row r="14" spans="1:9" ht="29.25" customHeight="1" x14ac:dyDescent="0.15">
      <c r="A14" s="80" t="s">
        <v>111</v>
      </c>
      <c r="B14" s="169" t="s">
        <v>124</v>
      </c>
      <c r="C14" s="176">
        <v>3234000</v>
      </c>
      <c r="D14" s="81" t="s">
        <v>136</v>
      </c>
      <c r="E14" s="82" t="s">
        <v>134</v>
      </c>
      <c r="F14" s="83" t="s">
        <v>135</v>
      </c>
      <c r="G14" s="83" t="s">
        <v>156</v>
      </c>
      <c r="H14" s="83" t="s">
        <v>157</v>
      </c>
      <c r="I14" s="52"/>
    </row>
    <row r="15" spans="1:9" ht="29.25" customHeight="1" x14ac:dyDescent="0.15">
      <c r="A15" s="80" t="s">
        <v>112</v>
      </c>
      <c r="B15" s="169" t="s">
        <v>125</v>
      </c>
      <c r="C15" s="176">
        <v>10576440</v>
      </c>
      <c r="D15" s="81" t="s">
        <v>136</v>
      </c>
      <c r="E15" s="82" t="s">
        <v>134</v>
      </c>
      <c r="F15" s="83" t="s">
        <v>135</v>
      </c>
      <c r="G15" s="83" t="s">
        <v>156</v>
      </c>
      <c r="H15" s="83" t="s">
        <v>157</v>
      </c>
      <c r="I15" s="52"/>
    </row>
    <row r="16" spans="1:9" ht="29.25" customHeight="1" x14ac:dyDescent="0.15">
      <c r="A16" s="80" t="s">
        <v>113</v>
      </c>
      <c r="B16" s="169" t="s">
        <v>126</v>
      </c>
      <c r="C16" s="176">
        <v>1620000</v>
      </c>
      <c r="D16" s="81" t="s">
        <v>136</v>
      </c>
      <c r="E16" s="82" t="s">
        <v>134</v>
      </c>
      <c r="F16" s="83" t="s">
        <v>135</v>
      </c>
      <c r="G16" s="83" t="s">
        <v>156</v>
      </c>
      <c r="H16" s="83" t="s">
        <v>157</v>
      </c>
      <c r="I16" s="72"/>
    </row>
    <row r="17" spans="1:9" ht="29.25" customHeight="1" x14ac:dyDescent="0.15">
      <c r="A17" s="80" t="s">
        <v>114</v>
      </c>
      <c r="B17" s="169" t="s">
        <v>127</v>
      </c>
      <c r="C17" s="176">
        <f>4300*6780</f>
        <v>29154000</v>
      </c>
      <c r="D17" s="81" t="s">
        <v>136</v>
      </c>
      <c r="E17" s="82" t="s">
        <v>134</v>
      </c>
      <c r="F17" s="83" t="s">
        <v>135</v>
      </c>
      <c r="G17" s="83" t="s">
        <v>156</v>
      </c>
      <c r="H17" s="83" t="s">
        <v>157</v>
      </c>
      <c r="I17" s="52"/>
    </row>
    <row r="18" spans="1:9" ht="29.25" customHeight="1" x14ac:dyDescent="0.15">
      <c r="A18" s="155" t="s">
        <v>115</v>
      </c>
      <c r="B18" s="169" t="s">
        <v>128</v>
      </c>
      <c r="C18" s="176">
        <v>276565750</v>
      </c>
      <c r="D18" s="156" t="s">
        <v>119</v>
      </c>
      <c r="E18" s="82" t="s">
        <v>134</v>
      </c>
      <c r="F18" s="83" t="s">
        <v>135</v>
      </c>
      <c r="G18" s="83" t="s">
        <v>156</v>
      </c>
      <c r="H18" s="83" t="s">
        <v>157</v>
      </c>
      <c r="I18" s="52"/>
    </row>
    <row r="19" spans="1:9" ht="29.25" customHeight="1" x14ac:dyDescent="0.15">
      <c r="A19" s="80" t="s">
        <v>116</v>
      </c>
      <c r="B19" s="169" t="s">
        <v>129</v>
      </c>
      <c r="C19" s="176">
        <f>48000*226</f>
        <v>10848000</v>
      </c>
      <c r="D19" s="156" t="s">
        <v>119</v>
      </c>
      <c r="E19" s="82" t="s">
        <v>134</v>
      </c>
      <c r="F19" s="83" t="s">
        <v>135</v>
      </c>
      <c r="G19" s="83" t="s">
        <v>156</v>
      </c>
      <c r="H19" s="83" t="s">
        <v>157</v>
      </c>
      <c r="I19" s="52"/>
    </row>
    <row r="20" spans="1:9" ht="29.25" customHeight="1" x14ac:dyDescent="0.15">
      <c r="A20" s="80" t="s">
        <v>117</v>
      </c>
      <c r="B20" s="169" t="s">
        <v>130</v>
      </c>
      <c r="C20" s="176">
        <f>135000*2*12</f>
        <v>3240000</v>
      </c>
      <c r="D20" s="156" t="s">
        <v>120</v>
      </c>
      <c r="E20" s="82" t="s">
        <v>134</v>
      </c>
      <c r="F20" s="83" t="s">
        <v>135</v>
      </c>
      <c r="G20" s="83" t="s">
        <v>156</v>
      </c>
      <c r="H20" s="83" t="s">
        <v>157</v>
      </c>
      <c r="I20" s="52"/>
    </row>
    <row r="21" spans="1:9" ht="29.25" customHeight="1" thickBot="1" x14ac:dyDescent="0.2">
      <c r="A21" s="157" t="s">
        <v>118</v>
      </c>
      <c r="B21" s="177" t="s">
        <v>131</v>
      </c>
      <c r="C21" s="178">
        <v>1140000</v>
      </c>
      <c r="D21" s="158" t="s">
        <v>121</v>
      </c>
      <c r="E21" s="159" t="s">
        <v>132</v>
      </c>
      <c r="F21" s="160" t="s">
        <v>133</v>
      </c>
      <c r="G21" s="160" t="s">
        <v>137</v>
      </c>
      <c r="H21" s="160" t="s">
        <v>137</v>
      </c>
      <c r="I21" s="53"/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E12" sqref="E12"/>
    </sheetView>
  </sheetViews>
  <sheetFormatPr defaultRowHeight="13.5" x14ac:dyDescent="0.15"/>
  <cols>
    <col min="1" max="1" width="15.109375" style="2" bestFit="1" customWidth="1"/>
    <col min="2" max="2" width="31.5546875" style="2" customWidth="1"/>
    <col min="3" max="3" width="11.77734375" style="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 x14ac:dyDescent="0.15">
      <c r="A1" s="106" t="s">
        <v>19</v>
      </c>
      <c r="B1" s="106"/>
      <c r="C1" s="106"/>
      <c r="D1" s="106"/>
      <c r="E1" s="106"/>
      <c r="F1" s="106"/>
      <c r="G1" s="106"/>
      <c r="H1" s="106"/>
      <c r="I1" s="106"/>
    </row>
    <row r="2" spans="1:9" ht="26.25" thickBot="1" x14ac:dyDescent="0.2">
      <c r="A2" s="107"/>
      <c r="B2" s="107"/>
      <c r="C2" s="38"/>
      <c r="D2" s="38"/>
      <c r="E2" s="38"/>
      <c r="F2" s="38"/>
      <c r="G2" s="38"/>
      <c r="H2" s="38"/>
      <c r="I2" s="41" t="s">
        <v>84</v>
      </c>
    </row>
    <row r="3" spans="1:9" ht="26.25" customHeight="1" thickBot="1" x14ac:dyDescent="0.2">
      <c r="A3" s="48" t="s">
        <v>4</v>
      </c>
      <c r="B3" s="49" t="s">
        <v>5</v>
      </c>
      <c r="C3" s="49" t="s">
        <v>79</v>
      </c>
      <c r="D3" s="49" t="s">
        <v>80</v>
      </c>
      <c r="E3" s="49" t="s">
        <v>85</v>
      </c>
      <c r="F3" s="49" t="s">
        <v>81</v>
      </c>
      <c r="G3" s="49" t="s">
        <v>82</v>
      </c>
      <c r="H3" s="49" t="s">
        <v>83</v>
      </c>
      <c r="I3" s="50" t="s">
        <v>94</v>
      </c>
    </row>
    <row r="4" spans="1:9" ht="28.5" customHeight="1" thickTop="1" x14ac:dyDescent="0.15">
      <c r="A4" s="190" t="s">
        <v>104</v>
      </c>
      <c r="B4" s="191" t="s">
        <v>192</v>
      </c>
      <c r="C4" s="162" t="s">
        <v>165</v>
      </c>
      <c r="D4" s="192">
        <v>1890300</v>
      </c>
      <c r="E4" s="193"/>
      <c r="F4" s="192">
        <v>1890300</v>
      </c>
      <c r="G4" s="193"/>
      <c r="H4" s="194">
        <v>1890300</v>
      </c>
      <c r="I4" s="195"/>
    </row>
    <row r="5" spans="1:9" ht="28.5" customHeight="1" x14ac:dyDescent="0.15">
      <c r="A5" s="179" t="s">
        <v>104</v>
      </c>
      <c r="B5" s="196" t="s">
        <v>193</v>
      </c>
      <c r="C5" s="169" t="s">
        <v>196</v>
      </c>
      <c r="D5" s="197">
        <v>1320000</v>
      </c>
      <c r="E5" s="181"/>
      <c r="F5" s="197">
        <v>1320000</v>
      </c>
      <c r="G5" s="181"/>
      <c r="H5" s="198">
        <v>1320000</v>
      </c>
      <c r="I5" s="183"/>
    </row>
    <row r="6" spans="1:9" ht="28.5" customHeight="1" x14ac:dyDescent="0.15">
      <c r="A6" s="179" t="s">
        <v>104</v>
      </c>
      <c r="B6" s="196" t="s">
        <v>194</v>
      </c>
      <c r="C6" s="172" t="s">
        <v>197</v>
      </c>
      <c r="D6" s="197">
        <v>4700000</v>
      </c>
      <c r="E6" s="181"/>
      <c r="F6" s="197">
        <v>4700000</v>
      </c>
      <c r="G6" s="181"/>
      <c r="H6" s="198">
        <v>4700000</v>
      </c>
      <c r="I6" s="183"/>
    </row>
    <row r="7" spans="1:9" ht="28.5" customHeight="1" x14ac:dyDescent="0.15">
      <c r="A7" s="179" t="s">
        <v>104</v>
      </c>
      <c r="B7" s="196" t="s">
        <v>195</v>
      </c>
      <c r="C7" s="169" t="s">
        <v>168</v>
      </c>
      <c r="D7" s="197">
        <v>830000</v>
      </c>
      <c r="E7" s="181"/>
      <c r="F7" s="197">
        <v>830000</v>
      </c>
      <c r="G7" s="181"/>
      <c r="H7" s="198">
        <v>830000</v>
      </c>
      <c r="I7" s="183"/>
    </row>
    <row r="8" spans="1:9" ht="28.5" customHeight="1" x14ac:dyDescent="0.15">
      <c r="A8" s="179" t="s">
        <v>104</v>
      </c>
      <c r="B8" s="196" t="s">
        <v>162</v>
      </c>
      <c r="C8" s="169" t="s">
        <v>122</v>
      </c>
      <c r="D8" s="197">
        <v>960000</v>
      </c>
      <c r="E8" s="181"/>
      <c r="F8" s="197">
        <v>960000</v>
      </c>
      <c r="G8" s="181"/>
      <c r="H8" s="198">
        <v>960000</v>
      </c>
      <c r="I8" s="183"/>
    </row>
    <row r="9" spans="1:9" ht="28.5" customHeight="1" x14ac:dyDescent="0.15">
      <c r="A9" s="179" t="s">
        <v>104</v>
      </c>
      <c r="B9" s="196" t="s">
        <v>163</v>
      </c>
      <c r="C9" s="169" t="s">
        <v>169</v>
      </c>
      <c r="D9" s="199">
        <v>1080000</v>
      </c>
      <c r="E9" s="181"/>
      <c r="F9" s="199">
        <v>1080000</v>
      </c>
      <c r="G9" s="181"/>
      <c r="H9" s="200">
        <v>1080000</v>
      </c>
      <c r="I9" s="183"/>
    </row>
    <row r="10" spans="1:9" ht="28.5" customHeight="1" x14ac:dyDescent="0.15">
      <c r="A10" s="179" t="s">
        <v>104</v>
      </c>
      <c r="B10" s="196" t="s">
        <v>163</v>
      </c>
      <c r="C10" s="169" t="s">
        <v>169</v>
      </c>
      <c r="D10" s="199">
        <v>675000</v>
      </c>
      <c r="E10" s="181"/>
      <c r="F10" s="199">
        <v>675000</v>
      </c>
      <c r="G10" s="181"/>
      <c r="H10" s="200">
        <v>675000</v>
      </c>
      <c r="I10" s="183"/>
    </row>
    <row r="11" spans="1:9" ht="28.5" customHeight="1" x14ac:dyDescent="0.15">
      <c r="A11" s="179" t="s">
        <v>104</v>
      </c>
      <c r="B11" s="180" t="s">
        <v>141</v>
      </c>
      <c r="C11" s="169" t="s">
        <v>142</v>
      </c>
      <c r="D11" s="176">
        <v>2160000</v>
      </c>
      <c r="E11" s="181"/>
      <c r="F11" s="181">
        <v>180000</v>
      </c>
      <c r="G11" s="181"/>
      <c r="H11" s="182">
        <v>180000</v>
      </c>
      <c r="I11" s="183"/>
    </row>
    <row r="12" spans="1:9" ht="28.5" customHeight="1" x14ac:dyDescent="0.15">
      <c r="A12" s="179" t="s">
        <v>104</v>
      </c>
      <c r="B12" s="180" t="s">
        <v>105</v>
      </c>
      <c r="C12" s="169" t="s">
        <v>123</v>
      </c>
      <c r="D12" s="176">
        <f>(38500*12)+(242000*12)</f>
        <v>3366000</v>
      </c>
      <c r="E12" s="181"/>
      <c r="F12" s="181">
        <v>280500</v>
      </c>
      <c r="G12" s="181"/>
      <c r="H12" s="182">
        <f t="shared" ref="H12:H15" si="0">E12+F12+G12</f>
        <v>280500</v>
      </c>
      <c r="I12" s="183"/>
    </row>
    <row r="13" spans="1:9" ht="28.5" customHeight="1" x14ac:dyDescent="0.15">
      <c r="A13" s="179" t="s">
        <v>104</v>
      </c>
      <c r="B13" s="180" t="s">
        <v>111</v>
      </c>
      <c r="C13" s="169" t="s">
        <v>124</v>
      </c>
      <c r="D13" s="176">
        <v>3234000</v>
      </c>
      <c r="E13" s="181"/>
      <c r="F13" s="181">
        <v>269500</v>
      </c>
      <c r="G13" s="181"/>
      <c r="H13" s="182">
        <f t="shared" si="0"/>
        <v>269500</v>
      </c>
      <c r="I13" s="183"/>
    </row>
    <row r="14" spans="1:9" ht="28.5" customHeight="1" x14ac:dyDescent="0.15">
      <c r="A14" s="179" t="s">
        <v>104</v>
      </c>
      <c r="B14" s="180" t="s">
        <v>112</v>
      </c>
      <c r="C14" s="169" t="s">
        <v>125</v>
      </c>
      <c r="D14" s="176">
        <v>10576440</v>
      </c>
      <c r="E14" s="181"/>
      <c r="F14" s="181">
        <v>881370</v>
      </c>
      <c r="G14" s="181"/>
      <c r="H14" s="182">
        <f t="shared" si="0"/>
        <v>881370</v>
      </c>
      <c r="I14" s="183"/>
    </row>
    <row r="15" spans="1:9" ht="28.5" customHeight="1" x14ac:dyDescent="0.15">
      <c r="A15" s="179" t="s">
        <v>104</v>
      </c>
      <c r="B15" s="180" t="s">
        <v>113</v>
      </c>
      <c r="C15" s="169" t="s">
        <v>126</v>
      </c>
      <c r="D15" s="176">
        <v>1620000</v>
      </c>
      <c r="E15" s="181"/>
      <c r="F15" s="181">
        <v>135000</v>
      </c>
      <c r="G15" s="181"/>
      <c r="H15" s="182">
        <f t="shared" si="0"/>
        <v>135000</v>
      </c>
      <c r="I15" s="183"/>
    </row>
    <row r="16" spans="1:9" ht="28.5" customHeight="1" x14ac:dyDescent="0.15">
      <c r="A16" s="179" t="s">
        <v>104</v>
      </c>
      <c r="B16" s="180" t="s">
        <v>114</v>
      </c>
      <c r="C16" s="169" t="s">
        <v>127</v>
      </c>
      <c r="D16" s="176">
        <f>4300*6780</f>
        <v>29154000</v>
      </c>
      <c r="E16" s="181"/>
      <c r="F16" s="181">
        <v>2038200</v>
      </c>
      <c r="G16" s="181"/>
      <c r="H16" s="182">
        <f>E16+F16+G16</f>
        <v>2038200</v>
      </c>
      <c r="I16" s="183"/>
    </row>
    <row r="17" spans="1:9" ht="28.5" customHeight="1" x14ac:dyDescent="0.15">
      <c r="A17" s="179" t="s">
        <v>104</v>
      </c>
      <c r="B17" s="184" t="s">
        <v>115</v>
      </c>
      <c r="C17" s="169" t="s">
        <v>128</v>
      </c>
      <c r="D17" s="176">
        <v>276565750</v>
      </c>
      <c r="E17" s="181"/>
      <c r="F17" s="181">
        <v>22229530</v>
      </c>
      <c r="G17" s="181"/>
      <c r="H17" s="182">
        <f t="shared" ref="H17:H19" si="1">E17+F17+G17</f>
        <v>22229530</v>
      </c>
      <c r="I17" s="183"/>
    </row>
    <row r="18" spans="1:9" ht="28.5" customHeight="1" x14ac:dyDescent="0.15">
      <c r="A18" s="179" t="s">
        <v>104</v>
      </c>
      <c r="B18" s="180" t="s">
        <v>116</v>
      </c>
      <c r="C18" s="169" t="s">
        <v>129</v>
      </c>
      <c r="D18" s="176">
        <f>48000*226</f>
        <v>10848000</v>
      </c>
      <c r="E18" s="181"/>
      <c r="F18" s="181">
        <v>768000</v>
      </c>
      <c r="G18" s="181"/>
      <c r="H18" s="182">
        <f t="shared" si="1"/>
        <v>768000</v>
      </c>
      <c r="I18" s="183"/>
    </row>
    <row r="19" spans="1:9" ht="28.5" customHeight="1" x14ac:dyDescent="0.15">
      <c r="A19" s="179" t="s">
        <v>104</v>
      </c>
      <c r="B19" s="180" t="s">
        <v>117</v>
      </c>
      <c r="C19" s="169" t="s">
        <v>130</v>
      </c>
      <c r="D19" s="176">
        <f>135000*2*12</f>
        <v>3240000</v>
      </c>
      <c r="E19" s="181"/>
      <c r="F19" s="181">
        <v>270000</v>
      </c>
      <c r="G19" s="181"/>
      <c r="H19" s="182">
        <f t="shared" si="1"/>
        <v>270000</v>
      </c>
      <c r="I19" s="183"/>
    </row>
    <row r="20" spans="1:9" ht="28.5" customHeight="1" thickBot="1" x14ac:dyDescent="0.2">
      <c r="A20" s="185" t="s">
        <v>104</v>
      </c>
      <c r="B20" s="186" t="s">
        <v>118</v>
      </c>
      <c r="C20" s="177" t="s">
        <v>131</v>
      </c>
      <c r="D20" s="178">
        <v>1140000</v>
      </c>
      <c r="E20" s="187"/>
      <c r="F20" s="187">
        <v>0</v>
      </c>
      <c r="G20" s="187"/>
      <c r="H20" s="188">
        <f t="shared" ref="H20" si="2">E20+F20+G20</f>
        <v>0</v>
      </c>
      <c r="I20" s="189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activeCell="C33" sqref="C33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 x14ac:dyDescent="0.15">
      <c r="A1" s="106" t="s">
        <v>21</v>
      </c>
      <c r="B1" s="106"/>
      <c r="C1" s="106"/>
      <c r="D1" s="106"/>
      <c r="E1" s="106"/>
    </row>
    <row r="2" spans="1:5" ht="26.25" thickBot="1" x14ac:dyDescent="0.2">
      <c r="A2" s="17"/>
      <c r="B2" s="17"/>
      <c r="C2" s="1"/>
      <c r="D2" s="1"/>
      <c r="E2" s="39" t="s">
        <v>53</v>
      </c>
    </row>
    <row r="3" spans="1:5" ht="18.75" customHeight="1" thickTop="1" x14ac:dyDescent="0.15">
      <c r="A3" s="109" t="s">
        <v>54</v>
      </c>
      <c r="B3" s="18" t="s">
        <v>55</v>
      </c>
      <c r="C3" s="112" t="s">
        <v>216</v>
      </c>
      <c r="D3" s="113"/>
      <c r="E3" s="114"/>
    </row>
    <row r="4" spans="1:5" ht="18.75" customHeight="1" x14ac:dyDescent="0.15">
      <c r="A4" s="110"/>
      <c r="B4" s="19" t="s">
        <v>56</v>
      </c>
      <c r="C4" s="34">
        <v>990000</v>
      </c>
      <c r="D4" s="26" t="s">
        <v>57</v>
      </c>
      <c r="E4" s="35">
        <v>960000</v>
      </c>
    </row>
    <row r="5" spans="1:5" ht="18.75" customHeight="1" x14ac:dyDescent="0.15">
      <c r="A5" s="110"/>
      <c r="B5" s="19" t="s">
        <v>58</v>
      </c>
      <c r="C5" s="27">
        <f>E4/C4*100%</f>
        <v>0.96969696969696972</v>
      </c>
      <c r="D5" s="26" t="s">
        <v>33</v>
      </c>
      <c r="E5" s="35">
        <v>960000</v>
      </c>
    </row>
    <row r="6" spans="1:5" ht="18.75" customHeight="1" x14ac:dyDescent="0.15">
      <c r="A6" s="110"/>
      <c r="B6" s="19" t="s">
        <v>32</v>
      </c>
      <c r="C6" s="28" t="s">
        <v>198</v>
      </c>
      <c r="D6" s="26" t="s">
        <v>86</v>
      </c>
      <c r="E6" s="36" t="s">
        <v>219</v>
      </c>
    </row>
    <row r="7" spans="1:5" ht="18.75" customHeight="1" x14ac:dyDescent="0.15">
      <c r="A7" s="110"/>
      <c r="B7" s="19" t="s">
        <v>59</v>
      </c>
      <c r="C7" s="29" t="s">
        <v>107</v>
      </c>
      <c r="D7" s="26" t="s">
        <v>60</v>
      </c>
      <c r="E7" s="36" t="s">
        <v>189</v>
      </c>
    </row>
    <row r="8" spans="1:5" ht="18.75" customHeight="1" x14ac:dyDescent="0.15">
      <c r="A8" s="110"/>
      <c r="B8" s="19" t="s">
        <v>61</v>
      </c>
      <c r="C8" s="29" t="s">
        <v>78</v>
      </c>
      <c r="D8" s="26" t="s">
        <v>35</v>
      </c>
      <c r="E8" s="30" t="s">
        <v>222</v>
      </c>
    </row>
    <row r="9" spans="1:5" ht="18.75" customHeight="1" thickBot="1" x14ac:dyDescent="0.2">
      <c r="A9" s="111"/>
      <c r="B9" s="20" t="s">
        <v>62</v>
      </c>
      <c r="C9" s="31" t="s">
        <v>108</v>
      </c>
      <c r="D9" s="32" t="s">
        <v>63</v>
      </c>
      <c r="E9" s="33" t="s">
        <v>209</v>
      </c>
    </row>
    <row r="10" spans="1:5" ht="18.75" customHeight="1" thickTop="1" x14ac:dyDescent="0.15">
      <c r="A10" s="109" t="s">
        <v>54</v>
      </c>
      <c r="B10" s="18" t="s">
        <v>55</v>
      </c>
      <c r="C10" s="112" t="s">
        <v>217</v>
      </c>
      <c r="D10" s="113"/>
      <c r="E10" s="114"/>
    </row>
    <row r="11" spans="1:5" ht="18.75" customHeight="1" x14ac:dyDescent="0.15">
      <c r="A11" s="110"/>
      <c r="B11" s="19" t="s">
        <v>56</v>
      </c>
      <c r="C11" s="34">
        <v>1120000</v>
      </c>
      <c r="D11" s="26" t="s">
        <v>57</v>
      </c>
      <c r="E11" s="35">
        <v>1080000</v>
      </c>
    </row>
    <row r="12" spans="1:5" ht="18.75" customHeight="1" x14ac:dyDescent="0.15">
      <c r="A12" s="110"/>
      <c r="B12" s="19" t="s">
        <v>58</v>
      </c>
      <c r="C12" s="27">
        <f>E11/C11*100%</f>
        <v>0.9642857142857143</v>
      </c>
      <c r="D12" s="26" t="s">
        <v>33</v>
      </c>
      <c r="E12" s="35">
        <v>1080000</v>
      </c>
    </row>
    <row r="13" spans="1:5" ht="18.75" customHeight="1" x14ac:dyDescent="0.15">
      <c r="A13" s="110"/>
      <c r="B13" s="19" t="s">
        <v>32</v>
      </c>
      <c r="C13" s="28" t="s">
        <v>203</v>
      </c>
      <c r="D13" s="26" t="s">
        <v>86</v>
      </c>
      <c r="E13" s="36" t="s">
        <v>191</v>
      </c>
    </row>
    <row r="14" spans="1:5" ht="18.75" customHeight="1" x14ac:dyDescent="0.15">
      <c r="A14" s="110"/>
      <c r="B14" s="19" t="s">
        <v>59</v>
      </c>
      <c r="C14" s="29" t="s">
        <v>107</v>
      </c>
      <c r="D14" s="26" t="s">
        <v>60</v>
      </c>
      <c r="E14" s="36" t="s">
        <v>191</v>
      </c>
    </row>
    <row r="15" spans="1:5" ht="18.75" customHeight="1" x14ac:dyDescent="0.15">
      <c r="A15" s="110"/>
      <c r="B15" s="19" t="s">
        <v>61</v>
      </c>
      <c r="C15" s="29" t="s">
        <v>78</v>
      </c>
      <c r="D15" s="26" t="s">
        <v>35</v>
      </c>
      <c r="E15" s="30" t="s">
        <v>210</v>
      </c>
    </row>
    <row r="16" spans="1:5" ht="18.75" customHeight="1" thickBot="1" x14ac:dyDescent="0.2">
      <c r="A16" s="111"/>
      <c r="B16" s="20" t="s">
        <v>62</v>
      </c>
      <c r="C16" s="31" t="s">
        <v>108</v>
      </c>
      <c r="D16" s="32" t="s">
        <v>63</v>
      </c>
      <c r="E16" s="33" t="s">
        <v>223</v>
      </c>
    </row>
    <row r="17" spans="1:5" ht="18.75" customHeight="1" thickTop="1" x14ac:dyDescent="0.15">
      <c r="A17" s="109" t="s">
        <v>54</v>
      </c>
      <c r="B17" s="18" t="s">
        <v>55</v>
      </c>
      <c r="C17" s="112" t="s">
        <v>218</v>
      </c>
      <c r="D17" s="113"/>
      <c r="E17" s="114"/>
    </row>
    <row r="18" spans="1:5" ht="18.75" customHeight="1" x14ac:dyDescent="0.15">
      <c r="A18" s="110"/>
      <c r="B18" s="19" t="s">
        <v>56</v>
      </c>
      <c r="C18" s="34">
        <v>700000</v>
      </c>
      <c r="D18" s="26" t="s">
        <v>57</v>
      </c>
      <c r="E18" s="35">
        <v>675000</v>
      </c>
    </row>
    <row r="19" spans="1:5" ht="18.75" customHeight="1" x14ac:dyDescent="0.15">
      <c r="A19" s="110"/>
      <c r="B19" s="19" t="s">
        <v>58</v>
      </c>
      <c r="C19" s="27">
        <f>E18/C18*100%</f>
        <v>0.9642857142857143</v>
      </c>
      <c r="D19" s="26" t="s">
        <v>33</v>
      </c>
      <c r="E19" s="35">
        <v>675000</v>
      </c>
    </row>
    <row r="20" spans="1:5" ht="18.75" customHeight="1" x14ac:dyDescent="0.15">
      <c r="A20" s="110"/>
      <c r="B20" s="19" t="s">
        <v>32</v>
      </c>
      <c r="C20" s="28" t="s">
        <v>203</v>
      </c>
      <c r="D20" s="26" t="s">
        <v>86</v>
      </c>
      <c r="E20" s="36" t="s">
        <v>190</v>
      </c>
    </row>
    <row r="21" spans="1:5" ht="18.75" customHeight="1" x14ac:dyDescent="0.15">
      <c r="A21" s="110"/>
      <c r="B21" s="19" t="s">
        <v>59</v>
      </c>
      <c r="C21" s="29" t="s">
        <v>107</v>
      </c>
      <c r="D21" s="26" t="s">
        <v>60</v>
      </c>
      <c r="E21" s="36" t="s">
        <v>190</v>
      </c>
    </row>
    <row r="22" spans="1:5" ht="18.75" customHeight="1" x14ac:dyDescent="0.15">
      <c r="A22" s="110"/>
      <c r="B22" s="19" t="s">
        <v>61</v>
      </c>
      <c r="C22" s="29" t="s">
        <v>78</v>
      </c>
      <c r="D22" s="26" t="s">
        <v>35</v>
      </c>
      <c r="E22" s="30" t="s">
        <v>210</v>
      </c>
    </row>
    <row r="23" spans="1:5" ht="18.75" customHeight="1" thickBot="1" x14ac:dyDescent="0.2">
      <c r="A23" s="111"/>
      <c r="B23" s="20" t="s">
        <v>62</v>
      </c>
      <c r="C23" s="31" t="s">
        <v>108</v>
      </c>
      <c r="D23" s="32" t="s">
        <v>63</v>
      </c>
      <c r="E23" s="33" t="s">
        <v>223</v>
      </c>
    </row>
    <row r="24" spans="1:5" ht="18.75" customHeight="1" thickTop="1" x14ac:dyDescent="0.15">
      <c r="A24" s="109" t="s">
        <v>54</v>
      </c>
      <c r="B24" s="18" t="s">
        <v>55</v>
      </c>
      <c r="C24" s="112" t="s">
        <v>201</v>
      </c>
      <c r="D24" s="113"/>
      <c r="E24" s="114"/>
    </row>
    <row r="25" spans="1:5" ht="18.75" customHeight="1" x14ac:dyDescent="0.15">
      <c r="A25" s="110"/>
      <c r="B25" s="19" t="s">
        <v>56</v>
      </c>
      <c r="C25" s="34">
        <v>350000</v>
      </c>
      <c r="D25" s="26" t="s">
        <v>57</v>
      </c>
      <c r="E25" s="35">
        <v>330000</v>
      </c>
    </row>
    <row r="26" spans="1:5" ht="18.75" customHeight="1" x14ac:dyDescent="0.15">
      <c r="A26" s="110"/>
      <c r="B26" s="19" t="s">
        <v>58</v>
      </c>
      <c r="C26" s="27">
        <f>E25/C25*100%</f>
        <v>0.94285714285714284</v>
      </c>
      <c r="D26" s="26" t="s">
        <v>33</v>
      </c>
      <c r="E26" s="35">
        <v>330000</v>
      </c>
    </row>
    <row r="27" spans="1:5" ht="18.75" customHeight="1" x14ac:dyDescent="0.15">
      <c r="A27" s="110"/>
      <c r="B27" s="19" t="s">
        <v>32</v>
      </c>
      <c r="C27" s="28" t="s">
        <v>220</v>
      </c>
      <c r="D27" s="26" t="s">
        <v>86</v>
      </c>
      <c r="E27" s="36" t="s">
        <v>221</v>
      </c>
    </row>
    <row r="28" spans="1:5" ht="18.75" customHeight="1" x14ac:dyDescent="0.15">
      <c r="A28" s="110"/>
      <c r="B28" s="19" t="s">
        <v>59</v>
      </c>
      <c r="C28" s="29" t="s">
        <v>107</v>
      </c>
      <c r="D28" s="26" t="s">
        <v>60</v>
      </c>
      <c r="E28" s="36" t="s">
        <v>221</v>
      </c>
    </row>
    <row r="29" spans="1:5" ht="18.75" customHeight="1" x14ac:dyDescent="0.15">
      <c r="A29" s="110"/>
      <c r="B29" s="19" t="s">
        <v>61</v>
      </c>
      <c r="C29" s="29" t="s">
        <v>78</v>
      </c>
      <c r="D29" s="26" t="s">
        <v>35</v>
      </c>
      <c r="E29" s="30" t="s">
        <v>213</v>
      </c>
    </row>
    <row r="30" spans="1:5" ht="18.75" customHeight="1" thickBot="1" x14ac:dyDescent="0.2">
      <c r="A30" s="111"/>
      <c r="B30" s="20" t="s">
        <v>62</v>
      </c>
      <c r="C30" s="31" t="s">
        <v>108</v>
      </c>
      <c r="D30" s="32" t="s">
        <v>63</v>
      </c>
      <c r="E30" s="33" t="s">
        <v>224</v>
      </c>
    </row>
    <row r="31" spans="1:5" ht="14.25" thickTop="1" x14ac:dyDescent="0.15"/>
  </sheetData>
  <mergeCells count="9">
    <mergeCell ref="A17:A23"/>
    <mergeCell ref="C17:E17"/>
    <mergeCell ref="A24:A30"/>
    <mergeCell ref="C24:E24"/>
    <mergeCell ref="A1:E1"/>
    <mergeCell ref="A10:A16"/>
    <mergeCell ref="C10:E10"/>
    <mergeCell ref="A3:A9"/>
    <mergeCell ref="C3:E3"/>
  </mergeCells>
  <phoneticPr fontId="5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85" zoomScaleNormal="85" workbookViewId="0">
      <selection activeCell="B3" sqref="B3:F3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06" t="s">
        <v>22</v>
      </c>
      <c r="B1" s="106"/>
      <c r="C1" s="106"/>
      <c r="D1" s="106"/>
      <c r="E1" s="106"/>
      <c r="F1" s="106"/>
    </row>
    <row r="2" spans="1:6" ht="26.25" thickBot="1" x14ac:dyDescent="0.2">
      <c r="A2" s="3"/>
      <c r="B2" s="4"/>
      <c r="C2" s="5"/>
      <c r="D2" s="5"/>
      <c r="E2" s="1"/>
      <c r="F2" s="39" t="s">
        <v>52</v>
      </c>
    </row>
    <row r="3" spans="1:6" ht="22.5" customHeight="1" thickTop="1" x14ac:dyDescent="0.15">
      <c r="A3" s="10" t="s">
        <v>31</v>
      </c>
      <c r="B3" s="125" t="s">
        <v>216</v>
      </c>
      <c r="C3" s="125"/>
      <c r="D3" s="125"/>
      <c r="E3" s="125"/>
      <c r="F3" s="126"/>
    </row>
    <row r="4" spans="1:6" ht="18.75" customHeight="1" x14ac:dyDescent="0.15">
      <c r="A4" s="117" t="s">
        <v>39</v>
      </c>
      <c r="B4" s="118" t="s">
        <v>32</v>
      </c>
      <c r="C4" s="129" t="s">
        <v>95</v>
      </c>
      <c r="D4" s="13" t="s">
        <v>40</v>
      </c>
      <c r="E4" s="13" t="s">
        <v>33</v>
      </c>
      <c r="F4" s="14" t="s">
        <v>44</v>
      </c>
    </row>
    <row r="5" spans="1:6" ht="18.75" customHeight="1" x14ac:dyDescent="0.15">
      <c r="A5" s="117"/>
      <c r="B5" s="118"/>
      <c r="C5" s="130"/>
      <c r="D5" s="15" t="s">
        <v>41</v>
      </c>
      <c r="E5" s="15" t="s">
        <v>34</v>
      </c>
      <c r="F5" s="16" t="s">
        <v>42</v>
      </c>
    </row>
    <row r="6" spans="1:6" ht="18.75" customHeight="1" x14ac:dyDescent="0.15">
      <c r="A6" s="117"/>
      <c r="B6" s="127" t="s">
        <v>198</v>
      </c>
      <c r="C6" s="131" t="s">
        <v>202</v>
      </c>
      <c r="D6" s="128">
        <v>990000</v>
      </c>
      <c r="E6" s="128">
        <v>960000</v>
      </c>
      <c r="F6" s="122">
        <f>E6/D6*100%</f>
        <v>0.96969696969696972</v>
      </c>
    </row>
    <row r="7" spans="1:6" ht="18.75" customHeight="1" x14ac:dyDescent="0.15">
      <c r="A7" s="117"/>
      <c r="B7" s="127"/>
      <c r="C7" s="132"/>
      <c r="D7" s="128"/>
      <c r="E7" s="128"/>
      <c r="F7" s="122"/>
    </row>
    <row r="8" spans="1:6" ht="18.75" customHeight="1" x14ac:dyDescent="0.15">
      <c r="A8" s="117" t="s">
        <v>35</v>
      </c>
      <c r="B8" s="13" t="s">
        <v>36</v>
      </c>
      <c r="C8" s="13" t="s">
        <v>46</v>
      </c>
      <c r="D8" s="118" t="s">
        <v>37</v>
      </c>
      <c r="E8" s="118"/>
      <c r="F8" s="119"/>
    </row>
    <row r="9" spans="1:6" ht="18.75" customHeight="1" x14ac:dyDescent="0.15">
      <c r="A9" s="117"/>
      <c r="B9" s="73" t="s">
        <v>207</v>
      </c>
      <c r="C9" s="7" t="s">
        <v>208</v>
      </c>
      <c r="D9" s="120" t="s">
        <v>209</v>
      </c>
      <c r="E9" s="120"/>
      <c r="F9" s="121"/>
    </row>
    <row r="10" spans="1:6" ht="18.75" customHeight="1" x14ac:dyDescent="0.15">
      <c r="A10" s="11" t="s">
        <v>45</v>
      </c>
      <c r="B10" s="123" t="s">
        <v>67</v>
      </c>
      <c r="C10" s="123"/>
      <c r="D10" s="123"/>
      <c r="E10" s="123"/>
      <c r="F10" s="124"/>
    </row>
    <row r="11" spans="1:6" ht="18.75" customHeight="1" x14ac:dyDescent="0.15">
      <c r="A11" s="11" t="s">
        <v>43</v>
      </c>
      <c r="B11" s="123" t="s">
        <v>138</v>
      </c>
      <c r="C11" s="123"/>
      <c r="D11" s="123"/>
      <c r="E11" s="123"/>
      <c r="F11" s="124"/>
    </row>
    <row r="12" spans="1:6" ht="18.75" customHeight="1" thickBot="1" x14ac:dyDescent="0.2">
      <c r="A12" s="12" t="s">
        <v>38</v>
      </c>
      <c r="B12" s="115"/>
      <c r="C12" s="115"/>
      <c r="D12" s="115"/>
      <c r="E12" s="115"/>
      <c r="F12" s="116"/>
    </row>
    <row r="13" spans="1:6" ht="22.5" customHeight="1" thickTop="1" x14ac:dyDescent="0.15">
      <c r="A13" s="10" t="s">
        <v>31</v>
      </c>
      <c r="B13" s="125" t="s">
        <v>199</v>
      </c>
      <c r="C13" s="125"/>
      <c r="D13" s="125"/>
      <c r="E13" s="125"/>
      <c r="F13" s="126"/>
    </row>
    <row r="14" spans="1:6" ht="18.75" customHeight="1" x14ac:dyDescent="0.15">
      <c r="A14" s="117" t="s">
        <v>39</v>
      </c>
      <c r="B14" s="118" t="s">
        <v>32</v>
      </c>
      <c r="C14" s="129" t="s">
        <v>95</v>
      </c>
      <c r="D14" s="102" t="s">
        <v>40</v>
      </c>
      <c r="E14" s="102" t="s">
        <v>33</v>
      </c>
      <c r="F14" s="103" t="s">
        <v>44</v>
      </c>
    </row>
    <row r="15" spans="1:6" ht="18.75" customHeight="1" x14ac:dyDescent="0.15">
      <c r="A15" s="117"/>
      <c r="B15" s="118"/>
      <c r="C15" s="130"/>
      <c r="D15" s="15" t="s">
        <v>41</v>
      </c>
      <c r="E15" s="15" t="s">
        <v>34</v>
      </c>
      <c r="F15" s="16" t="s">
        <v>42</v>
      </c>
    </row>
    <row r="16" spans="1:6" ht="18.75" customHeight="1" x14ac:dyDescent="0.15">
      <c r="A16" s="117"/>
      <c r="B16" s="127" t="s">
        <v>203</v>
      </c>
      <c r="C16" s="131" t="s">
        <v>205</v>
      </c>
      <c r="D16" s="128">
        <v>1120000</v>
      </c>
      <c r="E16" s="128">
        <v>1080000</v>
      </c>
      <c r="F16" s="122">
        <f>E16/D16*100%</f>
        <v>0.9642857142857143</v>
      </c>
    </row>
    <row r="17" spans="1:6" ht="18.75" customHeight="1" x14ac:dyDescent="0.15">
      <c r="A17" s="117"/>
      <c r="B17" s="127"/>
      <c r="C17" s="132"/>
      <c r="D17" s="128"/>
      <c r="E17" s="128"/>
      <c r="F17" s="122"/>
    </row>
    <row r="18" spans="1:6" ht="18.75" customHeight="1" x14ac:dyDescent="0.15">
      <c r="A18" s="117" t="s">
        <v>35</v>
      </c>
      <c r="B18" s="102" t="s">
        <v>36</v>
      </c>
      <c r="C18" s="102" t="s">
        <v>46</v>
      </c>
      <c r="D18" s="118" t="s">
        <v>37</v>
      </c>
      <c r="E18" s="118"/>
      <c r="F18" s="119"/>
    </row>
    <row r="19" spans="1:6" ht="18.75" customHeight="1" x14ac:dyDescent="0.15">
      <c r="A19" s="117"/>
      <c r="B19" s="73" t="s">
        <v>210</v>
      </c>
      <c r="C19" s="7" t="s">
        <v>211</v>
      </c>
      <c r="D19" s="120" t="s">
        <v>212</v>
      </c>
      <c r="E19" s="120"/>
      <c r="F19" s="121"/>
    </row>
    <row r="20" spans="1:6" ht="18.75" customHeight="1" x14ac:dyDescent="0.15">
      <c r="A20" s="79" t="s">
        <v>45</v>
      </c>
      <c r="B20" s="123" t="s">
        <v>67</v>
      </c>
      <c r="C20" s="123"/>
      <c r="D20" s="123"/>
      <c r="E20" s="123"/>
      <c r="F20" s="124"/>
    </row>
    <row r="21" spans="1:6" ht="18.75" customHeight="1" x14ac:dyDescent="0.15">
      <c r="A21" s="79" t="s">
        <v>43</v>
      </c>
      <c r="B21" s="123" t="s">
        <v>138</v>
      </c>
      <c r="C21" s="123"/>
      <c r="D21" s="123"/>
      <c r="E21" s="123"/>
      <c r="F21" s="124"/>
    </row>
    <row r="22" spans="1:6" ht="18.75" customHeight="1" thickBot="1" x14ac:dyDescent="0.2">
      <c r="A22" s="12" t="s">
        <v>38</v>
      </c>
      <c r="B22" s="115"/>
      <c r="C22" s="115"/>
      <c r="D22" s="115"/>
      <c r="E22" s="115"/>
      <c r="F22" s="116"/>
    </row>
    <row r="23" spans="1:6" ht="22.5" customHeight="1" thickTop="1" x14ac:dyDescent="0.15">
      <c r="A23" s="10" t="s">
        <v>31</v>
      </c>
      <c r="B23" s="125" t="s">
        <v>200</v>
      </c>
      <c r="C23" s="125"/>
      <c r="D23" s="125"/>
      <c r="E23" s="125"/>
      <c r="F23" s="126"/>
    </row>
    <row r="24" spans="1:6" ht="18.75" customHeight="1" x14ac:dyDescent="0.15">
      <c r="A24" s="117" t="s">
        <v>39</v>
      </c>
      <c r="B24" s="118" t="s">
        <v>32</v>
      </c>
      <c r="C24" s="129" t="s">
        <v>95</v>
      </c>
      <c r="D24" s="102" t="s">
        <v>40</v>
      </c>
      <c r="E24" s="102" t="s">
        <v>33</v>
      </c>
      <c r="F24" s="103" t="s">
        <v>44</v>
      </c>
    </row>
    <row r="25" spans="1:6" ht="18.75" customHeight="1" x14ac:dyDescent="0.15">
      <c r="A25" s="117"/>
      <c r="B25" s="118"/>
      <c r="C25" s="130"/>
      <c r="D25" s="15" t="s">
        <v>41</v>
      </c>
      <c r="E25" s="15" t="s">
        <v>34</v>
      </c>
      <c r="F25" s="16" t="s">
        <v>42</v>
      </c>
    </row>
    <row r="26" spans="1:6" ht="18.75" customHeight="1" x14ac:dyDescent="0.15">
      <c r="A26" s="117"/>
      <c r="B26" s="127" t="s">
        <v>203</v>
      </c>
      <c r="C26" s="131" t="s">
        <v>190</v>
      </c>
      <c r="D26" s="128">
        <v>700000</v>
      </c>
      <c r="E26" s="128">
        <v>675000</v>
      </c>
      <c r="F26" s="122">
        <f>E26/D26*100%</f>
        <v>0.9642857142857143</v>
      </c>
    </row>
    <row r="27" spans="1:6" ht="18.75" customHeight="1" x14ac:dyDescent="0.15">
      <c r="A27" s="117"/>
      <c r="B27" s="127"/>
      <c r="C27" s="132"/>
      <c r="D27" s="128"/>
      <c r="E27" s="128"/>
      <c r="F27" s="122"/>
    </row>
    <row r="28" spans="1:6" ht="18.75" customHeight="1" x14ac:dyDescent="0.15">
      <c r="A28" s="117" t="s">
        <v>35</v>
      </c>
      <c r="B28" s="102" t="s">
        <v>36</v>
      </c>
      <c r="C28" s="102" t="s">
        <v>46</v>
      </c>
      <c r="D28" s="118" t="s">
        <v>37</v>
      </c>
      <c r="E28" s="118"/>
      <c r="F28" s="119"/>
    </row>
    <row r="29" spans="1:6" ht="18.75" customHeight="1" x14ac:dyDescent="0.15">
      <c r="A29" s="117"/>
      <c r="B29" s="73" t="s">
        <v>210</v>
      </c>
      <c r="C29" s="7" t="s">
        <v>211</v>
      </c>
      <c r="D29" s="120" t="s">
        <v>212</v>
      </c>
      <c r="E29" s="120"/>
      <c r="F29" s="121"/>
    </row>
    <row r="30" spans="1:6" ht="18.75" customHeight="1" x14ac:dyDescent="0.15">
      <c r="A30" s="79" t="s">
        <v>45</v>
      </c>
      <c r="B30" s="123" t="s">
        <v>67</v>
      </c>
      <c r="C30" s="123"/>
      <c r="D30" s="123"/>
      <c r="E30" s="123"/>
      <c r="F30" s="124"/>
    </row>
    <row r="31" spans="1:6" ht="18.75" customHeight="1" x14ac:dyDescent="0.15">
      <c r="A31" s="79" t="s">
        <v>43</v>
      </c>
      <c r="B31" s="123" t="s">
        <v>138</v>
      </c>
      <c r="C31" s="123"/>
      <c r="D31" s="123"/>
      <c r="E31" s="123"/>
      <c r="F31" s="124"/>
    </row>
    <row r="32" spans="1:6" ht="18.75" customHeight="1" thickBot="1" x14ac:dyDescent="0.2">
      <c r="A32" s="12" t="s">
        <v>38</v>
      </c>
      <c r="B32" s="115"/>
      <c r="C32" s="115"/>
      <c r="D32" s="115"/>
      <c r="E32" s="115"/>
      <c r="F32" s="116"/>
    </row>
    <row r="33" spans="1:6" ht="22.5" customHeight="1" thickTop="1" x14ac:dyDescent="0.15">
      <c r="A33" s="10" t="s">
        <v>31</v>
      </c>
      <c r="B33" s="125" t="s">
        <v>201</v>
      </c>
      <c r="C33" s="125"/>
      <c r="D33" s="125"/>
      <c r="E33" s="125"/>
      <c r="F33" s="126"/>
    </row>
    <row r="34" spans="1:6" ht="18.75" customHeight="1" x14ac:dyDescent="0.15">
      <c r="A34" s="117" t="s">
        <v>39</v>
      </c>
      <c r="B34" s="118" t="s">
        <v>32</v>
      </c>
      <c r="C34" s="129" t="s">
        <v>95</v>
      </c>
      <c r="D34" s="102" t="s">
        <v>40</v>
      </c>
      <c r="E34" s="102" t="s">
        <v>33</v>
      </c>
      <c r="F34" s="103" t="s">
        <v>44</v>
      </c>
    </row>
    <row r="35" spans="1:6" ht="18.75" customHeight="1" x14ac:dyDescent="0.15">
      <c r="A35" s="117"/>
      <c r="B35" s="118"/>
      <c r="C35" s="130"/>
      <c r="D35" s="15" t="s">
        <v>41</v>
      </c>
      <c r="E35" s="15" t="s">
        <v>34</v>
      </c>
      <c r="F35" s="16" t="s">
        <v>42</v>
      </c>
    </row>
    <row r="36" spans="1:6" ht="18.75" customHeight="1" x14ac:dyDescent="0.15">
      <c r="A36" s="117"/>
      <c r="B36" s="127" t="s">
        <v>204</v>
      </c>
      <c r="C36" s="131" t="s">
        <v>206</v>
      </c>
      <c r="D36" s="128">
        <v>350000</v>
      </c>
      <c r="E36" s="128">
        <v>330000</v>
      </c>
      <c r="F36" s="122">
        <f>E36/D36*100%</f>
        <v>0.94285714285714284</v>
      </c>
    </row>
    <row r="37" spans="1:6" ht="18.75" customHeight="1" x14ac:dyDescent="0.15">
      <c r="A37" s="117"/>
      <c r="B37" s="127"/>
      <c r="C37" s="132"/>
      <c r="D37" s="128"/>
      <c r="E37" s="128"/>
      <c r="F37" s="122"/>
    </row>
    <row r="38" spans="1:6" ht="18.75" customHeight="1" x14ac:dyDescent="0.15">
      <c r="A38" s="117" t="s">
        <v>35</v>
      </c>
      <c r="B38" s="102" t="s">
        <v>36</v>
      </c>
      <c r="C38" s="102" t="s">
        <v>46</v>
      </c>
      <c r="D38" s="118" t="s">
        <v>37</v>
      </c>
      <c r="E38" s="118"/>
      <c r="F38" s="119"/>
    </row>
    <row r="39" spans="1:6" ht="18.75" customHeight="1" x14ac:dyDescent="0.15">
      <c r="A39" s="117"/>
      <c r="B39" s="73" t="s">
        <v>213</v>
      </c>
      <c r="C39" s="7" t="s">
        <v>214</v>
      </c>
      <c r="D39" s="120" t="s">
        <v>215</v>
      </c>
      <c r="E39" s="120"/>
      <c r="F39" s="121"/>
    </row>
    <row r="40" spans="1:6" ht="18.75" customHeight="1" x14ac:dyDescent="0.15">
      <c r="A40" s="79" t="s">
        <v>45</v>
      </c>
      <c r="B40" s="123" t="s">
        <v>67</v>
      </c>
      <c r="C40" s="123"/>
      <c r="D40" s="123"/>
      <c r="E40" s="123"/>
      <c r="F40" s="124"/>
    </row>
    <row r="41" spans="1:6" ht="18.75" customHeight="1" x14ac:dyDescent="0.15">
      <c r="A41" s="79" t="s">
        <v>43</v>
      </c>
      <c r="B41" s="123" t="s">
        <v>138</v>
      </c>
      <c r="C41" s="123"/>
      <c r="D41" s="123"/>
      <c r="E41" s="123"/>
      <c r="F41" s="124"/>
    </row>
    <row r="42" spans="1:6" ht="18.75" customHeight="1" thickBot="1" x14ac:dyDescent="0.2">
      <c r="A42" s="12" t="s">
        <v>38</v>
      </c>
      <c r="B42" s="115"/>
      <c r="C42" s="115"/>
      <c r="D42" s="115"/>
      <c r="E42" s="115"/>
      <c r="F42" s="116"/>
    </row>
    <row r="43" spans="1:6" ht="14.25" thickTop="1" x14ac:dyDescent="0.15"/>
  </sheetData>
  <mergeCells count="61"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4:A17"/>
    <mergeCell ref="B14:B15"/>
    <mergeCell ref="C14:C15"/>
    <mergeCell ref="B16:B17"/>
    <mergeCell ref="C16:C17"/>
    <mergeCell ref="D16:D17"/>
    <mergeCell ref="E16:E17"/>
    <mergeCell ref="A28:A29"/>
    <mergeCell ref="D28:F28"/>
    <mergeCell ref="D29:F29"/>
    <mergeCell ref="B12:F12"/>
    <mergeCell ref="A18:A19"/>
    <mergeCell ref="D18:F18"/>
    <mergeCell ref="D19:F19"/>
    <mergeCell ref="F16:F17"/>
    <mergeCell ref="B22:F2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20:F20"/>
    <mergeCell ref="B21:F21"/>
    <mergeCell ref="B13:F13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2019-04-08T05:15:46Z</cp:lastPrinted>
  <dcterms:created xsi:type="dcterms:W3CDTF">2014-01-20T06:24:27Z</dcterms:created>
  <dcterms:modified xsi:type="dcterms:W3CDTF">2019-05-08T05:58:36Z</dcterms:modified>
</cp:coreProperties>
</file>