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 firstSheet="1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36" i="9" l="1"/>
  <c r="F26" i="9"/>
  <c r="F16" i="9"/>
  <c r="F13" i="6" l="1"/>
  <c r="F12" i="6"/>
  <c r="F11" i="6"/>
  <c r="F10" i="6"/>
  <c r="F9" i="6"/>
  <c r="F8" i="6"/>
  <c r="F7" i="6"/>
  <c r="F5" i="6"/>
  <c r="F4" i="6"/>
  <c r="F6" i="6"/>
  <c r="H13" i="6" l="1"/>
  <c r="H12" i="6"/>
  <c r="H11" i="6"/>
  <c r="H10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<sst xmlns="http://schemas.openxmlformats.org/spreadsheetml/2006/main" count="617" uniqueCount="306">
  <si>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</si>
  <si>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</si>
  <si>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</si>
  <si>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</si>
  <si>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</si>
  <si>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</si>
  <si>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</si>
  <si>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</si>
  <si>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</si>
  <si>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</si>
  <si>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</si>
  <si>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</si>
  <si>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</si>
  <si>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</si>
  <si>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</si>
  <si>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</si>
  <si>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</si>
  <si>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</si>
  <si>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</si>
  <si>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</si>
  <si>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</si>
  <si>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</si>
  <si>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</si>
  <si>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</si>
  <si>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</si>
  <si>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</si>
  <si>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</si>
  <si>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</si>
  <si>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</si>
  <si>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</si>
  <si>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</si>
  <si>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</si>
  <si>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</si>
  <si>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</si>
  <si>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</si>
  <si>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</si>
  <si>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</si>
  <si>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</si>
  <si>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</si>
  <si>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</si>
  <si>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</si>
  <si>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</si>
  <si>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</si>
  <si>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</si>
  <si>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</si>
  <si>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</si>
  <si>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</si>
  <si>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</si>
  <si>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</si>
  <si>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</si>
  <si>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</si>
  <si>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</si>
  <si>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</si>
  <si>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</si>
  <si>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</si>
  <si>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</si>
  <si>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</si>
  <si>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</si>
  <si>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</si>
  <si>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</si>
  <si>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</si>
  <si>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</si>
  <si>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</si>
  <si>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</si>
  <si>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</si>
  <si>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</si>
  <si>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</si>
  <si>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</si>
  <si>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</si>
  <si>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</si>
  <si>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</si>
  <si>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</si>
  <si>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</si>
  <si>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</si>
  <si>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</si>
  <si>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</si>
  <si>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</si>
  <si>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</si>
  <si>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</si>
  <si>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</si>
  <si>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</si>
  <si>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</si>
  <si>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</si>
  <si>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</si>
  <si>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</si>
  <si>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</si>
  <si>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</si>
  <si>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</si>
  <si>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</si>
  <si>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</si>
  <si>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</si>
  <si>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</si>
  <si>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</si>
  <si>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</si>
  <si>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</si>
  <si>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</si>
  <si>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</si>
  <si>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</si>
  <si>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</si>
  <si>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</si>
  <si>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</si>
  <si>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</si>
  <si>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</si>
  <si>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</si>
  <si>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</si>
  <si>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</si>
  <si>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</si>
  <si>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</si>
  <si>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</si>
  <si>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</si>
  <si>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</si>
  <si>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</si>
  <si>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</si>
  <si>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</si>
  <si>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</si>
  <si>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</si>
  <si>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</si>
  <si>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</si>
  <si>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</si>
  <si>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</si>
  <si>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</si>
  <si>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</si>
  <si>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</si>
  <si>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</si>
  <si>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</si>
  <si>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</si>
  <si>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</si>
  <si>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</si>
  <si>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</si>
  <si>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</si>
  <si>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</si>
  <si>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</si>
  <si>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</si>
  <si>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</si>
  <si>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</si>
  <si>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</si>
  <si>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</si>
  <si>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</si>
  <si>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</si>
  <si>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</si>
  <si>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</si>
  <si>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</si>
  <si>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</si>
  <si>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</si>
  <si>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</si>
  <si>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</si>
  <si>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</si>
  <si>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</si>
  <si>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</si>
  <si>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</si>
  <si>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</si>
  <si>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</si>
  <si>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</si>
  <si>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</si>
  <si>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제2회 청소년노동인권 박람회 알쓸신동</t>
    <phoneticPr fontId="3" type="noConversion"/>
  </si>
  <si>
    <t>수의총액</t>
    <phoneticPr fontId="3" type="noConversion"/>
  </si>
  <si>
    <t>김태연</t>
    <phoneticPr fontId="3" type="noConversion"/>
  </si>
  <si>
    <t>031-729-9044</t>
    <phoneticPr fontId="3" type="noConversion"/>
  </si>
  <si>
    <t>A3</t>
    <phoneticPr fontId="3" type="noConversion"/>
  </si>
  <si>
    <t>300장</t>
    <phoneticPr fontId="3" type="noConversion"/>
  </si>
  <si>
    <t>장</t>
    <phoneticPr fontId="3" type="noConversion"/>
  </si>
  <si>
    <t>김마리</t>
    <phoneticPr fontId="3" type="noConversion"/>
  </si>
  <si>
    <t>031-729-9054</t>
    <phoneticPr fontId="3" type="noConversion"/>
  </si>
  <si>
    <t>국제청소년성취포상제 차량임차</t>
    <phoneticPr fontId="3" type="noConversion"/>
  </si>
  <si>
    <t>수의총액</t>
    <phoneticPr fontId="3" type="noConversion"/>
  </si>
  <si>
    <t>손영민</t>
    <phoneticPr fontId="3" type="noConversion"/>
  </si>
  <si>
    <t>031-729-9051</t>
    <phoneticPr fontId="3" type="noConversion"/>
  </si>
  <si>
    <t>제10기 성남시차세대위원회 차량임차</t>
    <phoneticPr fontId="3" type="noConversion"/>
  </si>
  <si>
    <t>전미영</t>
    <phoneticPr fontId="3" type="noConversion"/>
  </si>
  <si>
    <t>031-729-9053</t>
    <phoneticPr fontId="3" type="noConversion"/>
  </si>
  <si>
    <t>직원 채용 위탁 용역 계획</t>
    <phoneticPr fontId="3" type="noConversion"/>
  </si>
  <si>
    <t>수의총액</t>
    <phoneticPr fontId="3" type="noConversion"/>
  </si>
  <si>
    <t>사무국</t>
    <phoneticPr fontId="3" type="noConversion"/>
  </si>
  <si>
    <t>최정배</t>
    <phoneticPr fontId="3" type="noConversion"/>
  </si>
  <si>
    <t>031-729-9016</t>
    <phoneticPr fontId="3" type="noConversion"/>
  </si>
  <si>
    <t>사무국</t>
    <phoneticPr fontId="3" type="noConversion"/>
  </si>
  <si>
    <t>서울지방조달청</t>
    <phoneticPr fontId="3" type="noConversion"/>
  </si>
  <si>
    <t>조달</t>
    <phoneticPr fontId="3" type="noConversion"/>
  </si>
  <si>
    <t>2019.06.24.</t>
    <phoneticPr fontId="3" type="noConversion"/>
  </si>
  <si>
    <t>-이하빈칸-</t>
    <phoneticPr fontId="3" type="noConversion"/>
  </si>
  <si>
    <t>2019.01.01.~12.31.</t>
    <phoneticPr fontId="3" type="noConversion"/>
  </si>
  <si>
    <t>성남시청소년토크콘서트 포스터</t>
    <phoneticPr fontId="3" type="noConversion"/>
  </si>
  <si>
    <t>B2</t>
    <phoneticPr fontId="3" type="noConversion"/>
  </si>
  <si>
    <t>전미영</t>
    <phoneticPr fontId="3" type="noConversion"/>
  </si>
  <si>
    <t>제3회 청소년국제컨퍼런스 인 성남 포스터</t>
    <phoneticPr fontId="3" type="noConversion"/>
  </si>
  <si>
    <t>제3회 청소년국제컨퍼런스 인 성남 강연자 숙박</t>
    <phoneticPr fontId="3" type="noConversion"/>
  </si>
  <si>
    <t>수의총액</t>
    <phoneticPr fontId="3" type="noConversion"/>
  </si>
  <si>
    <t>사무국</t>
    <phoneticPr fontId="3" type="noConversion"/>
  </si>
  <si>
    <t>제3회 청소년국제컨퍼런스 인 성남 통번역</t>
    <phoneticPr fontId="3" type="noConversion"/>
  </si>
  <si>
    <t>제3회 청소년국제컨퍼런스 인 성남 환영만찬비</t>
    <phoneticPr fontId="3" type="noConversion"/>
  </si>
  <si>
    <t>제3회 청소년국제컨퍼런스 인 성남 기념품 제작</t>
    <phoneticPr fontId="3" type="noConversion"/>
  </si>
  <si>
    <t>제9회 성남시청소년정책제안대회 포스터제작</t>
    <phoneticPr fontId="3" type="noConversion"/>
  </si>
  <si>
    <t>민주시민동아리지원사업[모두의참여] 참가자 기념품</t>
    <phoneticPr fontId="3" type="noConversion"/>
  </si>
  <si>
    <t>개</t>
    <phoneticPr fontId="3" type="noConversion"/>
  </si>
  <si>
    <t>수의총액</t>
    <phoneticPr fontId="3" type="noConversion"/>
  </si>
  <si>
    <t>사무국</t>
    <phoneticPr fontId="3" type="noConversion"/>
  </si>
  <si>
    <t>031-729-9051</t>
    <phoneticPr fontId="3" type="noConversion"/>
  </si>
  <si>
    <t>청소년주간 임차비(무대임차)</t>
    <phoneticPr fontId="3" type="noConversion"/>
  </si>
  <si>
    <t>손영민</t>
    <phoneticPr fontId="3" type="noConversion"/>
  </si>
  <si>
    <t>이하빈칸</t>
    <phoneticPr fontId="3" type="noConversion"/>
  </si>
  <si>
    <t>분당서현청소년수련관 내진보강공사</t>
    <phoneticPr fontId="3" type="noConversion"/>
  </si>
  <si>
    <t>전문</t>
    <phoneticPr fontId="3" type="noConversion"/>
  </si>
  <si>
    <t>입찰</t>
    <phoneticPr fontId="3" type="noConversion"/>
  </si>
  <si>
    <t>분당서현청소년수련관</t>
    <phoneticPr fontId="3" type="noConversion"/>
  </si>
  <si>
    <t>윤동섭</t>
    <phoneticPr fontId="3" type="noConversion"/>
  </si>
  <si>
    <t>031-729-9414</t>
    <phoneticPr fontId="3" type="noConversion"/>
  </si>
  <si>
    <t>사무국</t>
    <phoneticPr fontId="3" type="noConversion"/>
  </si>
  <si>
    <t>수정청소년수련관 셔틀버스 임차용역</t>
    <phoneticPr fontId="3" type="noConversion"/>
  </si>
  <si>
    <t>7.2.</t>
    <phoneticPr fontId="3" type="noConversion"/>
  </si>
  <si>
    <t>7.8.</t>
    <phoneticPr fontId="3" type="noConversion"/>
  </si>
  <si>
    <t>경기도</t>
    <phoneticPr fontId="3" type="noConversion"/>
  </si>
  <si>
    <t>전세버스</t>
    <phoneticPr fontId="3" type="noConversion"/>
  </si>
  <si>
    <t>수정청소년수련관 셔틀버스 임차용역 재공고</t>
    <phoneticPr fontId="3" type="noConversion"/>
  </si>
  <si>
    <t>7.12.</t>
    <phoneticPr fontId="3" type="noConversion"/>
  </si>
  <si>
    <t>-이하빈칸-</t>
    <phoneticPr fontId="3" type="noConversion"/>
  </si>
  <si>
    <t>수정청소년수련관 셔틀버스 임차용역</t>
    <phoneticPr fontId="3" type="noConversion"/>
  </si>
  <si>
    <t>1개업체</t>
    <phoneticPr fontId="3" type="noConversion"/>
  </si>
  <si>
    <t>예가초과</t>
    <phoneticPr fontId="3" type="noConversion"/>
  </si>
  <si>
    <t>수정청소년수련관 셔틀버스 임차용역 재공고</t>
    <phoneticPr fontId="3" type="noConversion"/>
  </si>
  <si>
    <t>무응찰</t>
    <phoneticPr fontId="3" type="noConversion"/>
  </si>
  <si>
    <t>성남시 교육격차 해소를 위한 빅데이터 분석 용역</t>
    <phoneticPr fontId="3" type="noConversion"/>
  </si>
  <si>
    <t>성남형교육지원단(김정민)</t>
    <phoneticPr fontId="3" type="noConversion"/>
  </si>
  <si>
    <t>2019.07.05.</t>
    <phoneticPr fontId="3" type="noConversion"/>
  </si>
  <si>
    <t>2019.07.08.~12.07.</t>
    <phoneticPr fontId="3" type="noConversion"/>
  </si>
  <si>
    <t>수의1인 견적</t>
    <phoneticPr fontId="3" type="noConversion"/>
  </si>
  <si>
    <t>주식회사 커넥텀</t>
    <phoneticPr fontId="3" type="noConversion"/>
  </si>
  <si>
    <t>경기도 성남시 분당구 대왕판교로645번길 12</t>
    <phoneticPr fontId="3" type="noConversion"/>
  </si>
  <si>
    <t>청소년 활동 홍보물 제작</t>
    <phoneticPr fontId="3" type="noConversion"/>
  </si>
  <si>
    <t>활동진흥팀(이학현)</t>
    <phoneticPr fontId="3" type="noConversion"/>
  </si>
  <si>
    <t>2019.07.08.~07.31.</t>
    <phoneticPr fontId="3" type="noConversion"/>
  </si>
  <si>
    <t>2019.07.31.</t>
    <phoneticPr fontId="3" type="noConversion"/>
  </si>
  <si>
    <t>물품</t>
    <phoneticPr fontId="3" type="noConversion"/>
  </si>
  <si>
    <t>㈜개성상인</t>
    <phoneticPr fontId="3" type="noConversion"/>
  </si>
  <si>
    <t>경기도 성남시 분당구 판교역로 240</t>
    <phoneticPr fontId="3" type="noConversion"/>
  </si>
  <si>
    <t>2019.07.31.</t>
    <phoneticPr fontId="3" type="noConversion"/>
  </si>
  <si>
    <t>업무용 컴퓨터 구입</t>
    <phoneticPr fontId="3" type="noConversion"/>
  </si>
  <si>
    <t>2019.07.09.</t>
    <phoneticPr fontId="3" type="noConversion"/>
  </si>
  <si>
    <t>2019.07.09.~07.24.</t>
    <phoneticPr fontId="3" type="noConversion"/>
  </si>
  <si>
    <t>서울특별시 강남구 봉은사로 129-1</t>
    <phoneticPr fontId="3" type="noConversion"/>
  </si>
  <si>
    <t>지방계약법 시행령 제80조</t>
    <phoneticPr fontId="3" type="noConversion"/>
  </si>
  <si>
    <t>회계정보팀(전혜진)</t>
    <phoneticPr fontId="3" type="noConversion"/>
  </si>
  <si>
    <t>2019.07.24.</t>
    <phoneticPr fontId="3" type="noConversion"/>
  </si>
  <si>
    <t>우수 청소년 정책개발을 위한 해외 벤치마킹 통역 및 기관 섭외</t>
    <phoneticPr fontId="3" type="noConversion"/>
  </si>
  <si>
    <t>2019.07.12.</t>
    <phoneticPr fontId="3" type="noConversion"/>
  </si>
  <si>
    <t>2019.07.16.~07.24.</t>
    <phoneticPr fontId="3" type="noConversion"/>
  </si>
  <si>
    <t>2019.07.24.</t>
    <phoneticPr fontId="3" type="noConversion"/>
  </si>
  <si>
    <t>이유통역가이드</t>
    <phoneticPr fontId="3" type="noConversion"/>
  </si>
  <si>
    <t>인천광역시 남동구 인하로507번길 24</t>
    <phoneticPr fontId="3" type="noConversion"/>
  </si>
  <si>
    <t>성남시 학교밖 청소년 지원 방안 연구 학술연구용역</t>
    <phoneticPr fontId="3" type="noConversion"/>
  </si>
  <si>
    <t>정책지원팀(김천희)</t>
    <phoneticPr fontId="3" type="noConversion"/>
  </si>
  <si>
    <t>정책기획팀(김충현)</t>
    <phoneticPr fontId="3" type="noConversion"/>
  </si>
  <si>
    <t>2019.07.16.</t>
    <phoneticPr fontId="3" type="noConversion"/>
  </si>
  <si>
    <t>2019.07.19.~11.30.</t>
    <phoneticPr fontId="3" type="noConversion"/>
  </si>
  <si>
    <t>중앙대학교 산학협력단</t>
    <phoneticPr fontId="3" type="noConversion"/>
  </si>
  <si>
    <t>서울특별시 동작구 흑석로 84</t>
    <phoneticPr fontId="3" type="noConversion"/>
  </si>
  <si>
    <t>성남시 교육격차 해소를 위한 빅데이터 분석 용역</t>
    <phoneticPr fontId="3" type="noConversion"/>
  </si>
  <si>
    <t>2019.07.08.~
12.07.</t>
    <phoneticPr fontId="3" type="noConversion"/>
  </si>
  <si>
    <t>주식회사 커넥텀</t>
    <phoneticPr fontId="30" type="noConversion"/>
  </si>
  <si>
    <t>김옥빈</t>
    <phoneticPr fontId="30" type="noConversion"/>
  </si>
  <si>
    <t>경기도 성남시 분당구 대왕판교로645번길 12</t>
    <phoneticPr fontId="3" type="noConversion"/>
  </si>
  <si>
    <t>2019.07.08.</t>
    <phoneticPr fontId="3" type="noConversion"/>
  </si>
  <si>
    <t>2019.07.08.~
07.31.</t>
    <phoneticPr fontId="3" type="noConversion"/>
  </si>
  <si>
    <t>㈜개성상인</t>
    <phoneticPr fontId="30" type="noConversion"/>
  </si>
  <si>
    <t>김효근</t>
    <phoneticPr fontId="30" type="noConversion"/>
  </si>
  <si>
    <t>우수 청소년 정책개발을 위한 해외 벤치마킹 통역 및 기관 섭외</t>
    <phoneticPr fontId="3" type="noConversion"/>
  </si>
  <si>
    <t>2019.07.16.~
07.24.</t>
    <phoneticPr fontId="3" type="noConversion"/>
  </si>
  <si>
    <t>이유통역가이드</t>
    <phoneticPr fontId="30" type="noConversion"/>
  </si>
  <si>
    <t>김환홍</t>
    <phoneticPr fontId="30" type="noConversion"/>
  </si>
  <si>
    <t>인천광역시 남동구 인하로507번길 24</t>
    <phoneticPr fontId="3" type="noConversion"/>
  </si>
  <si>
    <t>성남시 학교밖 청소년 지원 방안 연구 학술연구용역</t>
    <phoneticPr fontId="3" type="noConversion"/>
  </si>
  <si>
    <t>2019.07.19.~
11.30.</t>
    <phoneticPr fontId="3" type="noConversion"/>
  </si>
  <si>
    <t>중앙대학교 산학협력단</t>
    <phoneticPr fontId="30" type="noConversion"/>
  </si>
  <si>
    <t>김원용</t>
    <phoneticPr fontId="30" type="noConversion"/>
  </si>
  <si>
    <t>서울특별시 동작구 흑석로 84</t>
    <phoneticPr fontId="3" type="noConversion"/>
  </si>
  <si>
    <t>-이하빈칸-</t>
    <phoneticPr fontId="3" type="noConversion"/>
  </si>
  <si>
    <t>수정청소년수련관 셔틀버스 임차용역</t>
    <phoneticPr fontId="3" type="noConversion"/>
  </si>
  <si>
    <t>㈜일류투어</t>
    <phoneticPr fontId="3" type="noConversion"/>
  </si>
  <si>
    <t>보행자용 순환셔틀버스 추가</t>
    <phoneticPr fontId="3" type="noConversion"/>
  </si>
  <si>
    <t>업무용 컴퓨터 구입</t>
    <phoneticPr fontId="3" type="noConversion"/>
  </si>
  <si>
    <t>서울지방조달청</t>
    <phoneticPr fontId="3" type="noConversion"/>
  </si>
  <si>
    <t>청소년 활동 홍보물 제작비</t>
    <phoneticPr fontId="3" type="noConversion"/>
  </si>
  <si>
    <t>㈜개성상인</t>
    <phoneticPr fontId="3" type="noConversion"/>
  </si>
  <si>
    <t>사무국</t>
    <phoneticPr fontId="3" type="noConversion"/>
  </si>
  <si>
    <t xml:space="preserve">그룹웨어 업그레이드 </t>
    <phoneticPr fontId="3" type="noConversion"/>
  </si>
  <si>
    <t>㈜월드소프트</t>
    <phoneticPr fontId="3" type="noConversion"/>
  </si>
  <si>
    <t>사무국</t>
    <phoneticPr fontId="3" type="noConversion"/>
  </si>
  <si>
    <t>2019. 성남시청소년국제교류단 연합물품 제작</t>
    <phoneticPr fontId="3" type="noConversion"/>
  </si>
  <si>
    <t>가교통상</t>
    <phoneticPr fontId="3" type="noConversion"/>
  </si>
  <si>
    <t>2019.07.31.</t>
    <phoneticPr fontId="3" type="noConversion"/>
  </si>
  <si>
    <t>2019.08.02.</t>
    <phoneticPr fontId="3" type="noConversion"/>
  </si>
  <si>
    <t>2019.07.09.</t>
    <phoneticPr fontId="3" type="noConversion"/>
  </si>
  <si>
    <t>2019.07.24.</t>
    <phoneticPr fontId="3" type="noConversion"/>
  </si>
  <si>
    <t>2019.07.08.</t>
    <phoneticPr fontId="3" type="noConversion"/>
  </si>
  <si>
    <t>2019.05.03.</t>
    <phoneticPr fontId="3" type="noConversion"/>
  </si>
  <si>
    <t>2019.06.30.</t>
    <phoneticPr fontId="3" type="noConversion"/>
  </si>
  <si>
    <t>2019.07.01.</t>
    <phoneticPr fontId="3" type="noConversion"/>
  </si>
  <si>
    <t>홍보물 제작 2</t>
  </si>
  <si>
    <t>수의총액</t>
  </si>
  <si>
    <t>사무국</t>
  </si>
  <si>
    <t>이학현</t>
  </si>
  <si>
    <t>031-729-9055</t>
  </si>
  <si>
    <t>홍보 책자 제작</t>
  </si>
  <si>
    <t>모냐 탈인형 제작</t>
  </si>
  <si>
    <t>2019.07.16.</t>
    <phoneticPr fontId="3" type="noConversion"/>
  </si>
  <si>
    <t>2019.07.17.</t>
    <phoneticPr fontId="3" type="noConversion"/>
  </si>
  <si>
    <t>2019.07.22.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</si>
</sst>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4" formatCode="_-* #,##0_-;\-* #,##0_-;_-* &quot;-&quot;_-;_-@_-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27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1" fillId="0" borderId="2" xfId="0" applyNumberFormat="1" applyFont="1" applyFill="1" applyBorder="1" applyAlignment="1">
      <alignment horizontal="left" vertical="center" shrinkToFit="1"/>
    </xf>
    <xf numFmtId="179" fontId="31" fillId="0" borderId="2" xfId="0" applyNumberFormat="1" applyFont="1" applyFill="1" applyBorder="1" applyAlignment="1">
      <alignment horizontal="right" vertical="center" shrinkToFit="1"/>
    </xf>
    <xf numFmtId="180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right" vertical="center" shrinkToFit="1"/>
    </xf>
    <xf numFmtId="178" fontId="31" fillId="0" borderId="2" xfId="0" applyNumberFormat="1" applyFont="1" applyBorder="1" applyAlignment="1">
      <alignment horizontal="left" vertical="center" shrinkToFit="1"/>
    </xf>
    <xf numFmtId="179" fontId="31" fillId="0" borderId="2" xfId="0" applyNumberFormat="1" applyFont="1" applyBorder="1" applyAlignment="1">
      <alignment horizontal="right" vertical="center" shrinkToFit="1"/>
    </xf>
    <xf numFmtId="180" fontId="31" fillId="0" borderId="2" xfId="0" applyNumberFormat="1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shrinkToFit="1"/>
    </xf>
    <xf numFmtId="178" fontId="32" fillId="0" borderId="2" xfId="0" applyNumberFormat="1" applyFont="1" applyFill="1" applyBorder="1" applyAlignment="1">
      <alignment horizontal="left" vertical="center" shrinkToFit="1"/>
    </xf>
    <xf numFmtId="3" fontId="33" fillId="0" borderId="2" xfId="0" quotePrefix="1" applyNumberFormat="1" applyFont="1" applyBorder="1" applyAlignment="1">
      <alignment horizontal="right" vertical="center" shrinkToFit="1"/>
    </xf>
    <xf numFmtId="38" fontId="33" fillId="0" borderId="2" xfId="2" applyNumberFormat="1" applyFont="1" applyBorder="1" applyAlignment="1">
      <alignment horizontal="center" vertical="center" shrinkToFit="1"/>
    </xf>
    <xf numFmtId="0" fontId="33" fillId="0" borderId="2" xfId="0" quotePrefix="1" applyFont="1" applyBorder="1" applyAlignment="1">
      <alignment horizontal="center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1" fillId="4" borderId="2" xfId="2" applyNumberFormat="1" applyFont="1" applyFill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4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6" fillId="0" borderId="2" xfId="0" applyNumberFormat="1" applyFont="1" applyBorder="1" applyAlignment="1" applyProtection="1">
      <alignment horizontal="right" vertical="center" wrapTex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2" xfId="0" quotePrefix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quotePrefix="1" applyFont="1" applyFill="1" applyBorder="1" applyAlignment="1" applyProtection="1">
      <alignment horizontal="righ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0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" xfId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wrapText="1"/>
    </xf>
    <xf numFmtId="41" fontId="33" fillId="4" borderId="2" xfId="1" applyFont="1" applyFill="1" applyBorder="1" applyAlignment="1" applyProtection="1">
      <alignment horizontal="center" vertical="center" shrinkToFit="1"/>
    </xf>
    <xf numFmtId="41" fontId="33" fillId="4" borderId="2" xfId="1" quotePrefix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shrinkToFit="1"/>
    </xf>
    <xf numFmtId="41" fontId="33" fillId="4" borderId="2" xfId="1" quotePrefix="1" applyFont="1" applyFill="1" applyBorder="1" applyAlignment="1" applyProtection="1">
      <alignment shrinkToFit="1"/>
    </xf>
    <xf numFmtId="41" fontId="33" fillId="0" borderId="2" xfId="1" applyFont="1" applyFill="1" applyBorder="1" applyAlignment="1" applyProtection="1">
      <alignment shrinkToFit="1"/>
    </xf>
    <xf numFmtId="41" fontId="33" fillId="0" borderId="2" xfId="1" applyFont="1" applyFill="1" applyBorder="1" applyAlignment="1" applyProtection="1"/>
    <xf numFmtId="0" fontId="33" fillId="0" borderId="2" xfId="0" applyNumberFormat="1" applyFont="1" applyFill="1" applyBorder="1" applyAlignment="1" applyProtection="1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38" fontId="27" fillId="0" borderId="2" xfId="702" applyNumberFormat="1" applyFont="1" applyBorder="1" applyAlignment="1">
      <alignment horizontal="right" vertical="center"/>
    </xf>
    <xf numFmtId="0" fontId="0" fillId="4" borderId="2" xfId="0" applyFill="1" applyBorder="1"/>
    <xf numFmtId="38" fontId="24" fillId="0" borderId="2" xfId="702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38" fontId="24" fillId="0" borderId="2" xfId="2" applyNumberFormat="1" applyFont="1" applyBorder="1" applyAlignment="1">
      <alignment horizontal="center" vertical="center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0" fontId="37" fillId="0" borderId="2" xfId="0" applyFont="1" applyBorder="1" applyAlignment="1" applyProtection="1">
      <alignment horizontal="left" vertical="center"/>
    </xf>
    <xf numFmtId="38" fontId="27" fillId="0" borderId="2" xfId="702" applyNumberFormat="1" applyFont="1" applyBorder="1" applyAlignment="1">
      <alignment horizontal="center" vertical="center"/>
    </xf>
    <xf numFmtId="3" fontId="24" fillId="0" borderId="2" xfId="0" quotePrefix="1" applyNumberFormat="1" applyFont="1" applyBorder="1" applyAlignment="1">
      <alignment horizontal="center" vertical="center"/>
    </xf>
    <xf numFmtId="176" fontId="24" fillId="4" borderId="2" xfId="1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176" fontId="24" fillId="4" borderId="2" xfId="1" applyNumberFormat="1" applyFont="1" applyFill="1" applyBorder="1" applyAlignment="1">
      <alignment horizontal="right" vertical="center"/>
    </xf>
    <xf numFmtId="3" fontId="27" fillId="4" borderId="2" xfId="0" applyNumberFormat="1" applyFont="1" applyFill="1" applyBorder="1" applyAlignment="1">
      <alignment vertical="center"/>
    </xf>
    <xf numFmtId="0" fontId="21" fillId="4" borderId="2" xfId="0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180" fontId="10" fillId="0" borderId="2" xfId="0" quotePrefix="1" applyNumberFormat="1" applyFont="1" applyFill="1" applyBorder="1" applyAlignment="1" applyProtection="1">
      <alignment horizontal="center" vertical="center" shrinkToFit="1"/>
    </xf>
    <xf numFmtId="180" fontId="10" fillId="0" borderId="2" xfId="0" applyNumberFormat="1" applyFont="1" applyFill="1" applyBorder="1" applyAlignment="1" applyProtection="1">
      <alignment horizontal="center" vertical="center" shrinkToFit="1"/>
    </xf>
    <xf numFmtId="41" fontId="10" fillId="0" borderId="2" xfId="1" quotePrefix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3" fontId="27" fillId="4" borderId="2" xfId="0" applyNumberFormat="1" applyFont="1" applyFill="1" applyBorder="1" applyAlignment="1">
      <alignment horizontal="right" vertical="center"/>
    </xf>
    <xf numFmtId="38" fontId="24" fillId="0" borderId="2" xfId="4322" applyNumberFormat="1" applyFont="1" applyBorder="1" applyAlignment="1">
      <alignment horizontal="center" vertical="center"/>
    </xf>
    <xf numFmtId="38" fontId="24" fillId="0" borderId="2" xfId="2882" applyNumberFormat="1" applyFont="1" applyBorder="1" applyAlignment="1">
      <alignment horizontal="center" vertical="center"/>
    </xf>
    <xf numFmtId="38" fontId="24" fillId="4" borderId="2" xfId="2" applyNumberFormat="1" applyFont="1" applyFill="1" applyBorder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/>
    </xf>
  </cellXfs>
  <cellStyles count="576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D20" sqref="D2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0" t="s">
        <v>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25.5">
      <c r="A2" s="231" t="s">
        <v>69</v>
      </c>
      <c r="B2" s="231"/>
      <c r="C2" s="231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55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74" customFormat="1" ht="24.75" customHeight="1">
      <c r="A4" s="191">
        <v>2019</v>
      </c>
      <c r="B4" s="191">
        <v>8</v>
      </c>
      <c r="C4" s="188" t="s">
        <v>154</v>
      </c>
      <c r="D4" s="191" t="s">
        <v>155</v>
      </c>
      <c r="E4" s="212"/>
      <c r="F4" s="212"/>
      <c r="G4" s="212"/>
      <c r="H4" s="211">
        <v>12000</v>
      </c>
      <c r="I4" s="82" t="s">
        <v>22</v>
      </c>
      <c r="J4" s="191" t="s">
        <v>156</v>
      </c>
      <c r="K4" s="191" t="s">
        <v>157</v>
      </c>
      <c r="L4" s="189"/>
    </row>
    <row r="5" spans="1:12" s="74" customFormat="1" ht="24.75" customHeight="1">
      <c r="A5" s="191">
        <v>2019</v>
      </c>
      <c r="B5" s="191">
        <v>8</v>
      </c>
      <c r="C5" s="214" t="s">
        <v>181</v>
      </c>
      <c r="D5" s="191" t="s">
        <v>155</v>
      </c>
      <c r="E5" s="191" t="s">
        <v>182</v>
      </c>
      <c r="F5" s="191">
        <v>200</v>
      </c>
      <c r="G5" s="191" t="s">
        <v>160</v>
      </c>
      <c r="H5" s="218">
        <v>500</v>
      </c>
      <c r="I5" s="82" t="s">
        <v>22</v>
      </c>
      <c r="J5" s="191" t="s">
        <v>183</v>
      </c>
      <c r="K5" s="191" t="s">
        <v>169</v>
      </c>
      <c r="L5" s="189"/>
    </row>
    <row r="6" spans="1:12" s="74" customFormat="1" ht="24.75" customHeight="1">
      <c r="A6" s="191">
        <v>2019</v>
      </c>
      <c r="B6" s="191">
        <v>9</v>
      </c>
      <c r="C6" s="214" t="s">
        <v>184</v>
      </c>
      <c r="D6" s="191" t="s">
        <v>155</v>
      </c>
      <c r="E6" s="191" t="s">
        <v>182</v>
      </c>
      <c r="F6" s="219">
        <v>3000</v>
      </c>
      <c r="G6" s="187" t="s">
        <v>160</v>
      </c>
      <c r="H6" s="213">
        <v>5000</v>
      </c>
      <c r="I6" s="82" t="s">
        <v>22</v>
      </c>
      <c r="J6" s="191" t="s">
        <v>168</v>
      </c>
      <c r="K6" s="191" t="s">
        <v>169</v>
      </c>
      <c r="L6" s="212"/>
    </row>
    <row r="7" spans="1:12" s="119" customFormat="1" ht="24.75" customHeight="1">
      <c r="A7" s="110">
        <v>2019</v>
      </c>
      <c r="B7" s="110">
        <v>8</v>
      </c>
      <c r="C7" s="186" t="s">
        <v>191</v>
      </c>
      <c r="D7" s="110" t="s">
        <v>155</v>
      </c>
      <c r="E7" s="220" t="s">
        <v>158</v>
      </c>
      <c r="F7" s="221" t="s">
        <v>159</v>
      </c>
      <c r="G7" s="110" t="s">
        <v>160</v>
      </c>
      <c r="H7" s="222">
        <v>800</v>
      </c>
      <c r="I7" s="110" t="s">
        <v>22</v>
      </c>
      <c r="J7" s="110" t="s">
        <v>161</v>
      </c>
      <c r="K7" s="110" t="s">
        <v>162</v>
      </c>
      <c r="L7" s="186"/>
    </row>
    <row r="8" spans="1:12" s="119" customFormat="1" ht="24.75" customHeight="1">
      <c r="A8" s="271">
        <v>2019</v>
      </c>
      <c r="B8" s="271">
        <v>8</v>
      </c>
      <c r="C8" s="270" t="s">
        <v>192</v>
      </c>
      <c r="D8" s="272" t="s">
        <v>155</v>
      </c>
      <c r="E8" s="281"/>
      <c r="F8" s="282"/>
      <c r="G8" s="271" t="s">
        <v>193</v>
      </c>
      <c r="H8" s="223">
        <v>1500</v>
      </c>
      <c r="I8" s="272" t="s">
        <v>22</v>
      </c>
      <c r="J8" s="272" t="s">
        <v>161</v>
      </c>
      <c r="K8" s="272" t="s">
        <v>162</v>
      </c>
      <c r="L8" s="276"/>
    </row>
    <row r="9" spans="1:12" ht="24.75" customHeight="1">
      <c r="A9" s="271">
        <v>2019</v>
      </c>
      <c r="B9" s="271">
        <v>8</v>
      </c>
      <c r="C9" s="270" t="s">
        <v>296</v>
      </c>
      <c r="D9" s="269" t="s">
        <v>297</v>
      </c>
      <c r="E9" s="279"/>
      <c r="F9" s="269"/>
      <c r="G9" s="271"/>
      <c r="H9" s="278">
        <v>2750</v>
      </c>
      <c r="I9" s="271" t="s">
        <v>298</v>
      </c>
      <c r="J9" s="272" t="s">
        <v>299</v>
      </c>
      <c r="K9" s="272" t="s">
        <v>300</v>
      </c>
      <c r="L9" s="277"/>
    </row>
    <row r="10" spans="1:12" s="119" customFormat="1" ht="24.75" customHeight="1">
      <c r="A10" s="271">
        <v>2019</v>
      </c>
      <c r="B10" s="271">
        <v>8</v>
      </c>
      <c r="C10" s="271" t="s">
        <v>301</v>
      </c>
      <c r="D10" s="269" t="s">
        <v>297</v>
      </c>
      <c r="E10" s="279"/>
      <c r="F10" s="269"/>
      <c r="G10" s="271"/>
      <c r="H10" s="278">
        <v>3000</v>
      </c>
      <c r="I10" s="271" t="s">
        <v>298</v>
      </c>
      <c r="J10" s="272" t="s">
        <v>299</v>
      </c>
      <c r="K10" s="272" t="s">
        <v>300</v>
      </c>
      <c r="L10" s="275"/>
    </row>
    <row r="11" spans="1:12" s="119" customFormat="1" ht="24.75" customHeight="1">
      <c r="A11" s="271">
        <v>2019</v>
      </c>
      <c r="B11" s="271">
        <v>8</v>
      </c>
      <c r="C11" s="273" t="s">
        <v>302</v>
      </c>
      <c r="D11" s="269" t="s">
        <v>297</v>
      </c>
      <c r="E11" s="280"/>
      <c r="F11" s="269"/>
      <c r="G11" s="274"/>
      <c r="H11" s="278">
        <v>2500</v>
      </c>
      <c r="I11" s="271" t="s">
        <v>298</v>
      </c>
      <c r="J11" s="272" t="s">
        <v>299</v>
      </c>
      <c r="K11" s="272" t="s">
        <v>300</v>
      </c>
      <c r="L11" s="275"/>
    </row>
    <row r="12" spans="1:12" s="96" customFormat="1" ht="24.75" customHeight="1">
      <c r="A12" s="191"/>
      <c r="B12" s="191"/>
      <c r="C12" s="188"/>
      <c r="D12" s="185" t="s">
        <v>48</v>
      </c>
      <c r="E12" s="53" t="s">
        <v>79</v>
      </c>
      <c r="F12" s="185" t="s">
        <v>48</v>
      </c>
      <c r="G12" s="191"/>
      <c r="H12" s="115"/>
      <c r="I12" s="190"/>
      <c r="J12" s="191"/>
      <c r="K12" s="191"/>
      <c r="L12" s="189"/>
    </row>
    <row r="13" spans="1:12" s="120" customFormat="1" ht="24.75" customHeight="1">
      <c r="A13" s="123"/>
      <c r="B13" s="123"/>
      <c r="C13" s="112"/>
      <c r="D13" s="177"/>
      <c r="E13" s="53"/>
      <c r="F13" s="177"/>
      <c r="G13" s="123"/>
      <c r="H13" s="116"/>
      <c r="I13" s="123"/>
      <c r="J13" s="124"/>
      <c r="K13" s="124"/>
      <c r="L13" s="124"/>
    </row>
    <row r="14" spans="1:12" s="120" customFormat="1" ht="24.75" customHeight="1">
      <c r="A14" s="123"/>
      <c r="B14" s="123"/>
      <c r="C14" s="112"/>
      <c r="D14" s="185"/>
      <c r="E14" s="53"/>
      <c r="F14" s="185"/>
      <c r="G14" s="123"/>
      <c r="H14" s="116"/>
      <c r="I14" s="123"/>
      <c r="J14" s="124"/>
      <c r="K14" s="124"/>
      <c r="L14" s="124"/>
    </row>
    <row r="15" spans="1:12" ht="24.75" customHeight="1">
      <c r="A15" s="123"/>
      <c r="B15" s="123"/>
      <c r="C15" s="112"/>
      <c r="D15" s="177"/>
      <c r="E15" s="53"/>
      <c r="F15" s="177"/>
      <c r="G15" s="123"/>
      <c r="H15" s="114"/>
      <c r="I15" s="123"/>
      <c r="J15" s="124"/>
      <c r="K15" s="124"/>
      <c r="L15" s="124"/>
    </row>
    <row r="16" spans="1:12" ht="24.75" customHeight="1">
      <c r="A16" s="123"/>
      <c r="B16" s="123"/>
      <c r="C16" s="123"/>
      <c r="D16" s="185"/>
      <c r="E16" s="53"/>
      <c r="F16" s="185"/>
      <c r="G16" s="123"/>
      <c r="H16" s="125"/>
      <c r="I16" s="123"/>
      <c r="J16" s="124"/>
      <c r="K16" s="124"/>
      <c r="L16" s="111"/>
    </row>
    <row r="17" spans="1:12" s="108" customFormat="1" ht="24.75" customHeight="1">
      <c r="A17" s="107"/>
      <c r="B17" s="107"/>
      <c r="C17" s="106"/>
      <c r="D17" s="122"/>
      <c r="E17" s="107"/>
      <c r="F17" s="107"/>
      <c r="G17" s="107"/>
      <c r="H17" s="109"/>
      <c r="I17" s="107"/>
      <c r="J17" s="110"/>
      <c r="K17" s="110"/>
      <c r="L17" s="113"/>
    </row>
    <row r="18" spans="1:12" ht="24.75" customHeight="1">
      <c r="A18" s="123"/>
      <c r="B18" s="123"/>
      <c r="C18" s="122"/>
      <c r="D18" s="122"/>
      <c r="E18" s="122"/>
      <c r="F18" s="123"/>
      <c r="G18" s="123"/>
      <c r="H18" s="97"/>
      <c r="I18" s="123"/>
      <c r="J18" s="123"/>
      <c r="K18" s="123"/>
      <c r="L18" s="111"/>
    </row>
    <row r="19" spans="1:12" ht="24.75" customHeight="1">
      <c r="A19" s="99"/>
      <c r="B19" s="99"/>
      <c r="C19" s="99"/>
      <c r="D19" s="126"/>
      <c r="E19" s="53"/>
      <c r="F19" s="126"/>
      <c r="G19" s="99"/>
      <c r="H19" s="101"/>
      <c r="I19" s="99"/>
      <c r="J19" s="98"/>
      <c r="K19" s="100"/>
      <c r="L19" s="98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8 F20:F21 I7:I8 F7 F10:F11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30" zoomScaleNormal="130" workbookViewId="0">
      <selection activeCell="H11" sqref="H11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5" width="9.5546875" style="3" bestFit="1" customWidth="1"/>
    <col min="6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32" t="s">
        <v>101</v>
      </c>
      <c r="B1" s="232"/>
      <c r="C1" s="232"/>
      <c r="D1" s="232"/>
      <c r="E1" s="232"/>
      <c r="F1" s="232"/>
      <c r="G1" s="232"/>
      <c r="H1" s="232"/>
      <c r="I1" s="232"/>
    </row>
    <row r="2" spans="1:9" ht="25.5">
      <c r="A2" s="233" t="s">
        <v>22</v>
      </c>
      <c r="B2" s="233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67" t="s">
        <v>4</v>
      </c>
      <c r="B3" s="265" t="s">
        <v>5</v>
      </c>
      <c r="C3" s="265" t="s">
        <v>84</v>
      </c>
      <c r="D3" s="265" t="s">
        <v>103</v>
      </c>
      <c r="E3" s="263" t="s">
        <v>104</v>
      </c>
      <c r="F3" s="264"/>
      <c r="G3" s="263" t="s">
        <v>105</v>
      </c>
      <c r="H3" s="264"/>
      <c r="I3" s="265" t="s">
        <v>102</v>
      </c>
    </row>
    <row r="4" spans="1:9" ht="28.5" customHeight="1">
      <c r="A4" s="268"/>
      <c r="B4" s="266"/>
      <c r="C4" s="266"/>
      <c r="D4" s="266"/>
      <c r="E4" s="60" t="s">
        <v>118</v>
      </c>
      <c r="F4" s="60" t="s">
        <v>119</v>
      </c>
      <c r="G4" s="60" t="s">
        <v>118</v>
      </c>
      <c r="H4" s="60" t="s">
        <v>119</v>
      </c>
      <c r="I4" s="266"/>
    </row>
    <row r="5" spans="1:9" ht="28.5" customHeight="1">
      <c r="A5" s="225" t="s">
        <v>175</v>
      </c>
      <c r="B5" s="33" t="s">
        <v>275</v>
      </c>
      <c r="C5" s="226" t="s">
        <v>276</v>
      </c>
      <c r="D5" s="227" t="s">
        <v>180</v>
      </c>
      <c r="E5" s="228">
        <v>288000000</v>
      </c>
      <c r="F5" s="227" t="s">
        <v>180</v>
      </c>
      <c r="G5" s="228">
        <v>319222000</v>
      </c>
      <c r="H5" s="227" t="s">
        <v>180</v>
      </c>
      <c r="I5" s="229" t="s">
        <v>277</v>
      </c>
    </row>
    <row r="6" spans="1:9" ht="28.5" customHeight="1">
      <c r="A6" s="11"/>
      <c r="B6" s="33"/>
      <c r="C6" s="66"/>
      <c r="D6" s="66" t="s">
        <v>274</v>
      </c>
      <c r="E6" s="66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E19" sqref="E1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0" t="s">
        <v>91</v>
      </c>
      <c r="B1" s="230"/>
      <c r="C1" s="230"/>
      <c r="D1" s="230"/>
      <c r="E1" s="230"/>
      <c r="F1" s="230"/>
      <c r="G1" s="230"/>
      <c r="H1" s="230"/>
      <c r="I1" s="230"/>
    </row>
    <row r="2" spans="1:12" ht="24">
      <c r="A2" s="75" t="s">
        <v>49</v>
      </c>
      <c r="B2" s="76" t="s">
        <v>50</v>
      </c>
      <c r="C2" s="75" t="s">
        <v>65</v>
      </c>
      <c r="D2" s="75" t="s">
        <v>0</v>
      </c>
      <c r="E2" s="77" t="s">
        <v>66</v>
      </c>
      <c r="F2" s="75" t="s">
        <v>51</v>
      </c>
      <c r="G2" s="75" t="s">
        <v>52</v>
      </c>
      <c r="H2" s="75" t="s">
        <v>53</v>
      </c>
      <c r="I2" s="75" t="s">
        <v>1</v>
      </c>
    </row>
    <row r="3" spans="1:12" s="119" customFormat="1" ht="24.75" customHeight="1">
      <c r="A3" s="191">
        <v>2019</v>
      </c>
      <c r="B3" s="191">
        <v>8</v>
      </c>
      <c r="C3" s="188" t="s">
        <v>163</v>
      </c>
      <c r="D3" s="191" t="s">
        <v>164</v>
      </c>
      <c r="E3" s="213">
        <v>1760</v>
      </c>
      <c r="F3" s="82" t="s">
        <v>22</v>
      </c>
      <c r="G3" s="191" t="s">
        <v>165</v>
      </c>
      <c r="H3" s="191" t="s">
        <v>166</v>
      </c>
      <c r="I3" s="191"/>
      <c r="J3" s="117"/>
      <c r="K3" s="118"/>
      <c r="L3" s="117"/>
    </row>
    <row r="4" spans="1:12" ht="24.75" customHeight="1">
      <c r="A4" s="191">
        <v>2019</v>
      </c>
      <c r="B4" s="191">
        <v>8</v>
      </c>
      <c r="C4" s="214" t="s">
        <v>167</v>
      </c>
      <c r="D4" s="191" t="s">
        <v>155</v>
      </c>
      <c r="E4" s="215">
        <v>500</v>
      </c>
      <c r="F4" s="82" t="s">
        <v>22</v>
      </c>
      <c r="G4" s="82" t="s">
        <v>168</v>
      </c>
      <c r="H4" s="191" t="s">
        <v>169</v>
      </c>
      <c r="I4" s="191"/>
    </row>
    <row r="5" spans="1:12" s="119" customFormat="1" ht="24.75" customHeight="1">
      <c r="A5" s="121">
        <v>2019</v>
      </c>
      <c r="B5" s="191">
        <v>8</v>
      </c>
      <c r="C5" s="188" t="s">
        <v>170</v>
      </c>
      <c r="D5" s="191" t="s">
        <v>171</v>
      </c>
      <c r="E5" s="213">
        <v>10000</v>
      </c>
      <c r="F5" s="82" t="s">
        <v>172</v>
      </c>
      <c r="G5" s="191" t="s">
        <v>173</v>
      </c>
      <c r="H5" s="191" t="s">
        <v>174</v>
      </c>
      <c r="I5" s="121"/>
      <c r="J5" s="117"/>
      <c r="K5" s="118"/>
      <c r="L5" s="117"/>
    </row>
    <row r="6" spans="1:12" ht="24.75" customHeight="1">
      <c r="A6" s="191">
        <v>2019</v>
      </c>
      <c r="B6" s="191">
        <v>9</v>
      </c>
      <c r="C6" s="214" t="s">
        <v>185</v>
      </c>
      <c r="D6" s="191" t="s">
        <v>186</v>
      </c>
      <c r="E6" s="213">
        <v>9000</v>
      </c>
      <c r="F6" s="82" t="s">
        <v>187</v>
      </c>
      <c r="G6" s="82" t="s">
        <v>168</v>
      </c>
      <c r="H6" s="191" t="s">
        <v>169</v>
      </c>
      <c r="I6" s="191"/>
    </row>
    <row r="7" spans="1:12" ht="24.75" customHeight="1">
      <c r="A7" s="191">
        <v>2019</v>
      </c>
      <c r="B7" s="191">
        <v>9</v>
      </c>
      <c r="C7" s="214" t="s">
        <v>188</v>
      </c>
      <c r="D7" s="191" t="s">
        <v>155</v>
      </c>
      <c r="E7" s="215">
        <v>7000</v>
      </c>
      <c r="F7" s="82" t="s">
        <v>22</v>
      </c>
      <c r="G7" s="82" t="s">
        <v>168</v>
      </c>
      <c r="H7" s="191" t="s">
        <v>169</v>
      </c>
      <c r="I7" s="191"/>
    </row>
    <row r="8" spans="1:12" s="96" customFormat="1" ht="24.75" customHeight="1">
      <c r="A8" s="191">
        <v>2019</v>
      </c>
      <c r="B8" s="191">
        <v>9</v>
      </c>
      <c r="C8" s="214" t="s">
        <v>189</v>
      </c>
      <c r="D8" s="191" t="s">
        <v>155</v>
      </c>
      <c r="E8" s="213">
        <v>5000</v>
      </c>
      <c r="F8" s="82" t="s">
        <v>22</v>
      </c>
      <c r="G8" s="82" t="s">
        <v>168</v>
      </c>
      <c r="H8" s="191" t="s">
        <v>169</v>
      </c>
      <c r="I8" s="121"/>
      <c r="J8" s="17"/>
      <c r="K8" s="18"/>
      <c r="L8" s="17"/>
    </row>
    <row r="9" spans="1:12" ht="24.75" customHeight="1">
      <c r="A9" s="191">
        <v>2019</v>
      </c>
      <c r="B9" s="191">
        <v>9</v>
      </c>
      <c r="C9" s="214" t="s">
        <v>190</v>
      </c>
      <c r="D9" s="191" t="s">
        <v>155</v>
      </c>
      <c r="E9" s="213">
        <v>10000</v>
      </c>
      <c r="F9" s="82" t="s">
        <v>187</v>
      </c>
      <c r="G9" s="82" t="s">
        <v>168</v>
      </c>
      <c r="H9" s="191" t="s">
        <v>169</v>
      </c>
      <c r="I9" s="121"/>
    </row>
    <row r="10" spans="1:12" ht="24.75" customHeight="1">
      <c r="A10" s="191">
        <v>2019</v>
      </c>
      <c r="B10" s="191">
        <v>8</v>
      </c>
      <c r="C10" s="188" t="s">
        <v>163</v>
      </c>
      <c r="D10" s="191" t="s">
        <v>194</v>
      </c>
      <c r="E10" s="213">
        <v>1760</v>
      </c>
      <c r="F10" s="82" t="s">
        <v>195</v>
      </c>
      <c r="G10" s="191" t="s">
        <v>165</v>
      </c>
      <c r="H10" s="191" t="s">
        <v>196</v>
      </c>
      <c r="I10" s="191"/>
    </row>
    <row r="11" spans="1:12" ht="24.75" customHeight="1">
      <c r="A11" s="191">
        <v>2019</v>
      </c>
      <c r="B11" s="191">
        <v>8</v>
      </c>
      <c r="C11" s="214" t="s">
        <v>197</v>
      </c>
      <c r="D11" s="191" t="s">
        <v>155</v>
      </c>
      <c r="E11" s="215">
        <v>7000</v>
      </c>
      <c r="F11" s="82" t="s">
        <v>22</v>
      </c>
      <c r="G11" s="82" t="s">
        <v>198</v>
      </c>
      <c r="H11" s="191" t="s">
        <v>196</v>
      </c>
      <c r="I11" s="191"/>
    </row>
    <row r="12" spans="1:12" ht="24.75" customHeight="1">
      <c r="A12" s="95"/>
      <c r="B12" s="95"/>
      <c r="C12" s="62"/>
      <c r="D12" s="185" t="s">
        <v>48</v>
      </c>
      <c r="E12" s="53" t="s">
        <v>79</v>
      </c>
      <c r="F12" s="185" t="s">
        <v>48</v>
      </c>
      <c r="G12" s="95"/>
      <c r="H12" s="95"/>
      <c r="I12" s="94"/>
    </row>
    <row r="13" spans="1:12" ht="24.75" customHeight="1">
      <c r="A13" s="95"/>
      <c r="B13" s="95"/>
      <c r="C13" s="64"/>
      <c r="D13" s="99"/>
      <c r="E13" s="99"/>
      <c r="F13" s="99"/>
      <c r="G13" s="99"/>
      <c r="H13" s="100"/>
      <c r="I13" s="95"/>
    </row>
    <row r="14" spans="1:12" ht="24.75" customHeight="1">
      <c r="A14" s="41"/>
      <c r="B14" s="41"/>
      <c r="C14" s="64"/>
      <c r="D14" s="185"/>
      <c r="E14" s="53"/>
      <c r="F14" s="185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5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5"/>
      <c r="F17" s="41"/>
      <c r="G17" s="41"/>
      <c r="H17" s="41"/>
      <c r="I17" s="52"/>
    </row>
    <row r="18" spans="1:9" ht="24.75" customHeight="1">
      <c r="A18" s="41"/>
      <c r="B18" s="41"/>
      <c r="C18" s="62"/>
      <c r="D18" s="177"/>
      <c r="E18" s="53"/>
      <c r="F18" s="177"/>
      <c r="G18" s="41"/>
      <c r="H18" s="41"/>
      <c r="I18" s="52"/>
    </row>
    <row r="19" spans="1:9" ht="24.75" customHeight="1">
      <c r="A19" s="41"/>
      <c r="B19" s="41"/>
      <c r="C19" s="62"/>
      <c r="D19" s="41"/>
      <c r="E19" s="65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5:F17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I19" sqref="I1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30" t="s">
        <v>98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27" customHeight="1">
      <c r="A2" s="75" t="s">
        <v>49</v>
      </c>
      <c r="B2" s="76" t="s">
        <v>50</v>
      </c>
      <c r="C2" s="75" t="s">
        <v>97</v>
      </c>
      <c r="D2" s="75" t="s">
        <v>96</v>
      </c>
      <c r="E2" s="75" t="s">
        <v>0</v>
      </c>
      <c r="F2" s="76" t="s">
        <v>95</v>
      </c>
      <c r="G2" s="76" t="s">
        <v>94</v>
      </c>
      <c r="H2" s="76" t="s">
        <v>93</v>
      </c>
      <c r="I2" s="76" t="s">
        <v>92</v>
      </c>
      <c r="J2" s="75" t="s">
        <v>51</v>
      </c>
      <c r="K2" s="75" t="s">
        <v>52</v>
      </c>
      <c r="L2" s="75" t="s">
        <v>53</v>
      </c>
      <c r="M2" s="75" t="s">
        <v>1</v>
      </c>
    </row>
    <row r="3" spans="1:13" s="119" customFormat="1" ht="27" customHeight="1">
      <c r="A3" s="178">
        <v>2019</v>
      </c>
      <c r="B3" s="179">
        <v>8</v>
      </c>
      <c r="C3" s="178" t="s">
        <v>200</v>
      </c>
      <c r="D3" s="178" t="s">
        <v>201</v>
      </c>
      <c r="E3" s="82" t="s">
        <v>202</v>
      </c>
      <c r="F3" s="84">
        <v>24759</v>
      </c>
      <c r="G3" s="85">
        <v>0</v>
      </c>
      <c r="H3" s="179">
        <v>0</v>
      </c>
      <c r="I3" s="180">
        <v>24759</v>
      </c>
      <c r="J3" s="224" t="s">
        <v>203</v>
      </c>
      <c r="K3" s="178" t="s">
        <v>204</v>
      </c>
      <c r="L3" s="178" t="s">
        <v>205</v>
      </c>
      <c r="M3" s="178"/>
    </row>
    <row r="4" spans="1:13" s="119" customFormat="1" ht="27" customHeight="1">
      <c r="A4" s="178"/>
      <c r="B4" s="179"/>
      <c r="C4" s="178"/>
      <c r="D4" s="178"/>
      <c r="E4" s="82" t="s">
        <v>48</v>
      </c>
      <c r="F4" s="84" t="s">
        <v>199</v>
      </c>
      <c r="G4" s="85" t="s">
        <v>48</v>
      </c>
      <c r="H4" s="179"/>
      <c r="I4" s="179"/>
      <c r="J4" s="178"/>
      <c r="K4" s="178"/>
      <c r="L4" s="178"/>
      <c r="M4" s="178"/>
    </row>
    <row r="5" spans="1:13" s="119" customFormat="1" ht="27" customHeight="1">
      <c r="A5" s="178"/>
      <c r="B5" s="179"/>
      <c r="C5" s="178"/>
      <c r="D5" s="178"/>
      <c r="E5" s="178"/>
      <c r="F5" s="179"/>
      <c r="G5" s="179"/>
      <c r="H5" s="179"/>
      <c r="I5" s="179"/>
      <c r="J5" s="178"/>
      <c r="K5" s="178"/>
      <c r="L5" s="178"/>
      <c r="M5" s="178"/>
    </row>
    <row r="6" spans="1:13" s="83" customFormat="1" ht="27" customHeight="1">
      <c r="A6" s="86"/>
      <c r="B6" s="87"/>
      <c r="C6" s="86"/>
      <c r="D6" s="86"/>
      <c r="E6" s="82"/>
      <c r="F6" s="84"/>
      <c r="G6" s="85"/>
      <c r="H6" s="87"/>
      <c r="I6" s="88"/>
      <c r="J6" s="86"/>
      <c r="K6" s="86"/>
      <c r="L6" s="86"/>
      <c r="M6" s="86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F11" sqref="F11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32" t="s">
        <v>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25.5">
      <c r="A2" s="233" t="s">
        <v>22</v>
      </c>
      <c r="B2" s="233"/>
      <c r="C2" s="1"/>
      <c r="D2" s="1"/>
      <c r="E2" s="1"/>
      <c r="F2" s="2"/>
      <c r="G2" s="2"/>
      <c r="H2" s="2"/>
      <c r="I2" s="2"/>
      <c r="J2" s="234" t="s">
        <v>3</v>
      </c>
      <c r="K2" s="234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56" t="s">
        <v>206</v>
      </c>
      <c r="B4" s="156" t="s">
        <v>207</v>
      </c>
      <c r="C4" s="156" t="s">
        <v>202</v>
      </c>
      <c r="D4" s="159" t="s">
        <v>208</v>
      </c>
      <c r="E4" s="159" t="s">
        <v>209</v>
      </c>
      <c r="F4" s="159" t="s">
        <v>209</v>
      </c>
      <c r="G4" s="156">
        <v>33465000</v>
      </c>
      <c r="H4" s="156">
        <v>29292728</v>
      </c>
      <c r="I4" s="156" t="s">
        <v>211</v>
      </c>
      <c r="J4" s="156" t="s">
        <v>210</v>
      </c>
      <c r="K4" s="156"/>
    </row>
    <row r="5" spans="1:11" ht="34.5" customHeight="1">
      <c r="A5" s="156" t="s">
        <v>206</v>
      </c>
      <c r="B5" s="156" t="s">
        <v>212</v>
      </c>
      <c r="C5" s="156" t="s">
        <v>202</v>
      </c>
      <c r="D5" s="159" t="s">
        <v>209</v>
      </c>
      <c r="E5" s="159" t="s">
        <v>213</v>
      </c>
      <c r="F5" s="159" t="s">
        <v>213</v>
      </c>
      <c r="G5" s="156">
        <v>33465000</v>
      </c>
      <c r="H5" s="156">
        <v>29292728</v>
      </c>
      <c r="I5" s="156" t="s">
        <v>211</v>
      </c>
      <c r="J5" s="156" t="s">
        <v>210</v>
      </c>
      <c r="K5" s="156"/>
    </row>
    <row r="6" spans="1:11" s="176" customFormat="1" ht="34.5" customHeight="1">
      <c r="A6" s="156"/>
      <c r="B6" s="156"/>
      <c r="C6" s="156"/>
      <c r="D6" s="156"/>
      <c r="E6" s="159" t="s">
        <v>179</v>
      </c>
      <c r="F6" s="156"/>
      <c r="G6" s="156"/>
      <c r="H6" s="156"/>
      <c r="I6" s="156"/>
      <c r="J6" s="156"/>
      <c r="K6" s="156"/>
    </row>
    <row r="7" spans="1:11" s="176" customFormat="1" ht="34.5" customHeight="1"/>
    <row r="8" spans="1:1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1:11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1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D8" sqref="D8"/>
    </sheetView>
  </sheetViews>
  <sheetFormatPr defaultRowHeight="13.5"/>
  <cols>
    <col min="1" max="1" width="13" style="3" customWidth="1"/>
    <col min="2" max="2" width="28.109375" style="149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73" bestFit="1" customWidth="1"/>
    <col min="7" max="7" width="9.6640625" style="3" customWidth="1"/>
    <col min="8" max="8" width="12.6640625" style="152" customWidth="1"/>
    <col min="9" max="9" width="9.6640625" style="3" customWidth="1"/>
    <col min="10" max="10" width="13.77734375" style="68" bestFit="1" customWidth="1"/>
    <col min="11" max="11" width="8.44140625" style="3" customWidth="1"/>
  </cols>
  <sheetData>
    <row r="1" spans="1:11" ht="25.5">
      <c r="A1" s="127" t="s">
        <v>23</v>
      </c>
      <c r="B1" s="154"/>
      <c r="C1" s="127"/>
      <c r="D1" s="127"/>
      <c r="E1" s="127"/>
      <c r="F1" s="166"/>
      <c r="G1" s="127"/>
      <c r="H1" s="175"/>
      <c r="I1" s="127"/>
      <c r="J1" s="174"/>
      <c r="K1" s="127"/>
    </row>
    <row r="2" spans="1:11" ht="25.5">
      <c r="A2" s="128" t="s">
        <v>22</v>
      </c>
      <c r="B2" s="155"/>
      <c r="C2" s="1"/>
      <c r="D2" s="1"/>
      <c r="E2" s="1"/>
      <c r="F2" s="171"/>
      <c r="G2" s="129"/>
      <c r="H2" s="169"/>
      <c r="I2" s="129"/>
      <c r="J2" s="167" t="s">
        <v>3</v>
      </c>
      <c r="K2" s="129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68" t="s">
        <v>19</v>
      </c>
      <c r="G3" s="6" t="s">
        <v>25</v>
      </c>
      <c r="H3" s="34" t="s">
        <v>28</v>
      </c>
      <c r="I3" s="6" t="s">
        <v>26</v>
      </c>
      <c r="J3" s="168" t="s">
        <v>27</v>
      </c>
      <c r="K3" s="6" t="s">
        <v>1</v>
      </c>
    </row>
    <row r="4" spans="1:11" s="93" customFormat="1" ht="42" customHeight="1">
      <c r="A4" s="181" t="s">
        <v>206</v>
      </c>
      <c r="B4" s="182" t="s">
        <v>215</v>
      </c>
      <c r="C4" s="148" t="s">
        <v>202</v>
      </c>
      <c r="D4" s="181" t="s">
        <v>209</v>
      </c>
      <c r="E4" s="159" t="s">
        <v>216</v>
      </c>
      <c r="F4" s="159"/>
      <c r="G4" s="159"/>
      <c r="H4" s="183"/>
      <c r="I4" s="157"/>
      <c r="J4" s="150"/>
      <c r="K4" s="184" t="s">
        <v>217</v>
      </c>
    </row>
    <row r="5" spans="1:11" ht="42" customHeight="1">
      <c r="A5" s="89" t="s">
        <v>206</v>
      </c>
      <c r="B5" s="182" t="s">
        <v>218</v>
      </c>
      <c r="C5" s="92" t="s">
        <v>202</v>
      </c>
      <c r="D5" s="89" t="s">
        <v>213</v>
      </c>
      <c r="E5" s="159" t="s">
        <v>219</v>
      </c>
      <c r="F5" s="156"/>
      <c r="G5" s="159"/>
      <c r="H5" s="165"/>
      <c r="I5" s="153"/>
      <c r="J5" s="172"/>
      <c r="K5" s="89"/>
    </row>
    <row r="6" spans="1:11" ht="42" customHeight="1">
      <c r="A6" s="89"/>
      <c r="B6" s="161"/>
      <c r="C6" s="92"/>
      <c r="D6" s="89"/>
      <c r="E6" s="89"/>
      <c r="F6" s="159" t="s">
        <v>214</v>
      </c>
      <c r="G6" s="160"/>
      <c r="H6" s="165"/>
      <c r="I6" s="153"/>
      <c r="J6" s="172"/>
      <c r="K6" s="89"/>
    </row>
    <row r="7" spans="1:11" ht="42" customHeight="1">
      <c r="A7" s="89"/>
      <c r="B7" s="161"/>
      <c r="C7" s="92"/>
      <c r="D7" s="89"/>
      <c r="E7" s="89"/>
      <c r="F7" s="170"/>
      <c r="G7" s="160"/>
      <c r="H7" s="165"/>
      <c r="I7" s="153"/>
      <c r="J7" s="172"/>
      <c r="K7" s="89"/>
    </row>
    <row r="8" spans="1:11" ht="42" customHeight="1">
      <c r="A8" s="89"/>
      <c r="B8" s="161"/>
      <c r="C8" s="89"/>
      <c r="D8" s="89"/>
      <c r="E8" s="89"/>
      <c r="F8" s="170"/>
      <c r="G8" s="153"/>
      <c r="H8" s="165"/>
      <c r="I8" s="153"/>
      <c r="J8" s="172"/>
      <c r="K8" s="89"/>
    </row>
    <row r="9" spans="1:11" ht="42" customHeight="1">
      <c r="A9" s="89"/>
      <c r="B9" s="161"/>
      <c r="C9" s="89"/>
      <c r="D9" s="89"/>
      <c r="E9" s="89"/>
      <c r="F9" s="170"/>
      <c r="G9" s="153"/>
      <c r="H9" s="165"/>
      <c r="I9" s="153"/>
      <c r="J9" s="172"/>
      <c r="K9" s="89"/>
    </row>
    <row r="10" spans="1:11" ht="42" customHeight="1">
      <c r="A10" s="89"/>
      <c r="B10" s="161"/>
      <c r="C10" s="89"/>
      <c r="D10" s="89"/>
      <c r="E10" s="89"/>
      <c r="F10" s="170"/>
      <c r="G10" s="153"/>
      <c r="H10" s="165"/>
      <c r="I10" s="153"/>
      <c r="J10" s="172"/>
      <c r="K10" s="89"/>
    </row>
    <row r="11" spans="1:11" s="176" customFormat="1" ht="42" customHeight="1">
      <c r="A11" s="89"/>
      <c r="B11" s="161"/>
      <c r="C11" s="89"/>
      <c r="D11" s="89"/>
      <c r="E11" s="89"/>
      <c r="F11" s="170"/>
      <c r="G11" s="153"/>
      <c r="H11" s="165"/>
      <c r="I11" s="153"/>
      <c r="J11" s="172"/>
      <c r="K11" s="89"/>
    </row>
    <row r="12" spans="1:11" s="176" customFormat="1" ht="42" customHeight="1">
      <c r="A12" s="89"/>
      <c r="B12" s="161"/>
      <c r="C12" s="89"/>
      <c r="D12" s="89"/>
      <c r="E12" s="89"/>
      <c r="F12" s="170"/>
      <c r="G12" s="153"/>
      <c r="H12" s="165"/>
      <c r="I12" s="153"/>
      <c r="J12" s="172"/>
      <c r="K12" s="89"/>
    </row>
    <row r="13" spans="1:11" s="176" customFormat="1" ht="42" customHeight="1">
      <c r="A13" s="89"/>
      <c r="B13" s="161"/>
      <c r="C13" s="89"/>
      <c r="D13" s="89"/>
      <c r="E13" s="89"/>
      <c r="F13" s="170"/>
      <c r="G13" s="89"/>
      <c r="H13" s="165"/>
      <c r="I13" s="89"/>
      <c r="J13" s="172"/>
      <c r="K13" s="89"/>
    </row>
    <row r="14" spans="1:11" s="176" customFormat="1" ht="42" customHeight="1">
      <c r="A14" s="89"/>
      <c r="B14" s="161"/>
      <c r="C14" s="89"/>
      <c r="D14" s="89"/>
      <c r="E14" s="89"/>
      <c r="F14" s="170"/>
      <c r="G14" s="89"/>
      <c r="H14" s="165"/>
      <c r="I14" s="89"/>
      <c r="J14" s="172"/>
      <c r="K14" s="89"/>
    </row>
    <row r="15" spans="1:11" s="176" customFormat="1" ht="42" customHeight="1">
      <c r="A15" s="89"/>
      <c r="B15" s="161"/>
      <c r="C15" s="89"/>
      <c r="D15" s="89"/>
      <c r="E15" s="89"/>
      <c r="F15" s="170"/>
      <c r="G15" s="89"/>
      <c r="H15" s="165"/>
      <c r="I15" s="89"/>
      <c r="J15" s="172"/>
      <c r="K15" s="89"/>
    </row>
    <row r="16" spans="1:11" s="176" customFormat="1" ht="42" customHeight="1">
      <c r="A16" s="89"/>
      <c r="B16" s="161"/>
      <c r="C16" s="89"/>
      <c r="D16" s="89"/>
      <c r="E16" s="89"/>
      <c r="F16" s="170"/>
      <c r="G16" s="89"/>
      <c r="H16" s="165"/>
      <c r="I16" s="89"/>
      <c r="J16" s="172"/>
      <c r="K16" s="89"/>
    </row>
    <row r="17" spans="1:11" s="176" customFormat="1" ht="42" customHeight="1">
      <c r="A17" s="89"/>
      <c r="B17" s="161"/>
      <c r="C17" s="89"/>
      <c r="D17" s="89"/>
      <c r="E17" s="89"/>
      <c r="F17" s="170"/>
      <c r="G17" s="89"/>
      <c r="H17" s="165"/>
      <c r="I17" s="89"/>
      <c r="J17" s="172"/>
      <c r="K17" s="89"/>
    </row>
    <row r="18" spans="1:11" s="176" customFormat="1" ht="42" customHeight="1">
      <c r="A18" s="89"/>
      <c r="B18" s="161"/>
      <c r="C18" s="89"/>
      <c r="D18" s="89"/>
      <c r="E18" s="89"/>
      <c r="F18" s="170"/>
      <c r="G18" s="89"/>
      <c r="H18" s="165"/>
      <c r="I18" s="89"/>
      <c r="J18" s="172"/>
      <c r="K18" s="89"/>
    </row>
    <row r="19" spans="1:11" s="176" customFormat="1" ht="42" customHeight="1">
      <c r="A19" s="89"/>
      <c r="B19" s="161"/>
      <c r="C19" s="89"/>
      <c r="D19" s="89"/>
      <c r="E19" s="89"/>
      <c r="F19" s="170"/>
      <c r="G19" s="89"/>
      <c r="H19" s="165"/>
      <c r="I19" s="89"/>
      <c r="J19" s="172"/>
      <c r="K19" s="89"/>
    </row>
    <row r="20" spans="1:11" s="176" customFormat="1" ht="42" customHeight="1">
      <c r="A20" s="89"/>
      <c r="B20" s="161"/>
      <c r="C20" s="89"/>
      <c r="D20" s="89"/>
      <c r="E20" s="89"/>
      <c r="F20" s="170"/>
      <c r="G20" s="89"/>
      <c r="H20" s="165"/>
      <c r="I20" s="89"/>
      <c r="J20" s="172"/>
      <c r="K20" s="89"/>
    </row>
    <row r="21" spans="1:11" s="176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J17" sqref="J17"/>
    </sheetView>
  </sheetViews>
  <sheetFormatPr defaultRowHeight="13.5"/>
  <cols>
    <col min="1" max="1" width="4.88671875" style="176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32" t="s">
        <v>112</v>
      </c>
      <c r="C1" s="232"/>
      <c r="D1" s="232"/>
      <c r="E1" s="232"/>
      <c r="F1" s="232"/>
      <c r="G1" s="232"/>
      <c r="H1" s="232"/>
      <c r="I1" s="232"/>
      <c r="J1" s="232"/>
    </row>
    <row r="2" spans="1:10" ht="25.5">
      <c r="B2" s="4" t="s">
        <v>22</v>
      </c>
      <c r="C2" s="7"/>
      <c r="D2" s="1"/>
      <c r="E2" s="1"/>
      <c r="F2" s="1"/>
      <c r="G2" s="2"/>
      <c r="H2" s="2"/>
      <c r="I2" s="234" t="s">
        <v>3</v>
      </c>
      <c r="J2" s="234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30" t="s">
        <v>124</v>
      </c>
      <c r="C4" s="130" t="s">
        <v>80</v>
      </c>
      <c r="D4" s="131">
        <v>846600</v>
      </c>
      <c r="E4" s="132" t="s">
        <v>117</v>
      </c>
      <c r="F4" s="132" t="s">
        <v>125</v>
      </c>
      <c r="G4" s="133" t="s">
        <v>126</v>
      </c>
      <c r="H4" s="133" t="s">
        <v>288</v>
      </c>
      <c r="I4" s="133" t="s">
        <v>289</v>
      </c>
      <c r="J4" s="134"/>
    </row>
    <row r="5" spans="1:10" ht="25.5" customHeight="1">
      <c r="B5" s="135" t="s">
        <v>143</v>
      </c>
      <c r="C5" s="135" t="s">
        <v>81</v>
      </c>
      <c r="D5" s="136">
        <v>13920000</v>
      </c>
      <c r="E5" s="137" t="s">
        <v>127</v>
      </c>
      <c r="F5" s="133" t="s">
        <v>128</v>
      </c>
      <c r="G5" s="133" t="s">
        <v>126</v>
      </c>
      <c r="H5" s="133" t="s">
        <v>288</v>
      </c>
      <c r="I5" s="133" t="s">
        <v>289</v>
      </c>
      <c r="J5" s="134"/>
    </row>
    <row r="6" spans="1:10" ht="25.5" customHeight="1">
      <c r="B6" s="135" t="s">
        <v>144</v>
      </c>
      <c r="C6" s="135" t="s">
        <v>82</v>
      </c>
      <c r="D6" s="136">
        <v>14964000</v>
      </c>
      <c r="E6" s="137" t="s">
        <v>127</v>
      </c>
      <c r="F6" s="133" t="s">
        <v>129</v>
      </c>
      <c r="G6" s="133" t="s">
        <v>130</v>
      </c>
      <c r="H6" s="133" t="s">
        <v>288</v>
      </c>
      <c r="I6" s="133" t="s">
        <v>289</v>
      </c>
      <c r="J6" s="138"/>
    </row>
    <row r="7" spans="1:10" ht="25.5" customHeight="1">
      <c r="B7" s="135" t="s">
        <v>145</v>
      </c>
      <c r="C7" s="135" t="s">
        <v>83</v>
      </c>
      <c r="D7" s="136">
        <v>3240000</v>
      </c>
      <c r="E7" s="137" t="s">
        <v>115</v>
      </c>
      <c r="F7" s="133" t="s">
        <v>128</v>
      </c>
      <c r="G7" s="133" t="s">
        <v>131</v>
      </c>
      <c r="H7" s="133" t="s">
        <v>288</v>
      </c>
      <c r="I7" s="133" t="s">
        <v>289</v>
      </c>
      <c r="J7" s="133"/>
    </row>
    <row r="8" spans="1:10" ht="25.5" customHeight="1">
      <c r="B8" s="130" t="s">
        <v>132</v>
      </c>
      <c r="C8" s="130" t="s">
        <v>108</v>
      </c>
      <c r="D8" s="131">
        <v>3600000</v>
      </c>
      <c r="E8" s="132" t="s">
        <v>133</v>
      </c>
      <c r="F8" s="132" t="s">
        <v>128</v>
      </c>
      <c r="G8" s="133" t="s">
        <v>131</v>
      </c>
      <c r="H8" s="133" t="s">
        <v>288</v>
      </c>
      <c r="I8" s="133" t="s">
        <v>289</v>
      </c>
      <c r="J8" s="133"/>
    </row>
    <row r="9" spans="1:10" ht="25.5" customHeight="1">
      <c r="B9" s="130" t="s">
        <v>109</v>
      </c>
      <c r="C9" s="130" t="s">
        <v>134</v>
      </c>
      <c r="D9" s="131">
        <v>3600000</v>
      </c>
      <c r="E9" s="132" t="s">
        <v>135</v>
      </c>
      <c r="F9" s="132" t="s">
        <v>136</v>
      </c>
      <c r="G9" s="133" t="s">
        <v>131</v>
      </c>
      <c r="H9" s="133" t="s">
        <v>288</v>
      </c>
      <c r="I9" s="133" t="s">
        <v>289</v>
      </c>
      <c r="J9" s="139"/>
    </row>
    <row r="10" spans="1:10" s="83" customFormat="1" ht="25.5" customHeight="1">
      <c r="A10" s="176"/>
      <c r="B10" s="140" t="s">
        <v>137</v>
      </c>
      <c r="C10" s="140" t="s">
        <v>114</v>
      </c>
      <c r="D10" s="141">
        <v>7200000</v>
      </c>
      <c r="E10" s="142" t="s">
        <v>123</v>
      </c>
      <c r="F10" s="143" t="s">
        <v>120</v>
      </c>
      <c r="G10" s="144" t="s">
        <v>121</v>
      </c>
      <c r="H10" s="133" t="s">
        <v>288</v>
      </c>
      <c r="I10" s="133" t="s">
        <v>289</v>
      </c>
      <c r="J10" s="145"/>
    </row>
    <row r="11" spans="1:10" s="83" customFormat="1" ht="25.5" customHeight="1">
      <c r="A11" s="176"/>
      <c r="B11" s="140" t="s">
        <v>138</v>
      </c>
      <c r="C11" s="140" t="s">
        <v>114</v>
      </c>
      <c r="D11" s="141">
        <v>4356000</v>
      </c>
      <c r="E11" s="142" t="s">
        <v>120</v>
      </c>
      <c r="F11" s="143" t="s">
        <v>123</v>
      </c>
      <c r="G11" s="144" t="s">
        <v>122</v>
      </c>
      <c r="H11" s="133" t="s">
        <v>288</v>
      </c>
      <c r="I11" s="133" t="s">
        <v>289</v>
      </c>
      <c r="J11" s="145"/>
    </row>
    <row r="12" spans="1:10" s="74" customFormat="1" ht="25.5" customHeight="1">
      <c r="A12" s="119"/>
      <c r="B12" s="158" t="s">
        <v>139</v>
      </c>
      <c r="C12" s="158" t="s">
        <v>140</v>
      </c>
      <c r="D12" s="162">
        <v>97000000</v>
      </c>
      <c r="E12" s="146" t="s">
        <v>141</v>
      </c>
      <c r="F12" s="146" t="s">
        <v>142</v>
      </c>
      <c r="G12" s="133" t="s">
        <v>131</v>
      </c>
      <c r="H12" s="133" t="s">
        <v>288</v>
      </c>
      <c r="I12" s="133" t="s">
        <v>289</v>
      </c>
      <c r="J12" s="147"/>
    </row>
    <row r="13" spans="1:10" ht="25.5" customHeight="1">
      <c r="B13" s="158" t="s">
        <v>146</v>
      </c>
      <c r="C13" s="158" t="s">
        <v>147</v>
      </c>
      <c r="D13" s="162">
        <v>20861640</v>
      </c>
      <c r="E13" s="146" t="s">
        <v>148</v>
      </c>
      <c r="F13" s="146" t="s">
        <v>149</v>
      </c>
      <c r="G13" s="146" t="s">
        <v>150</v>
      </c>
      <c r="H13" s="133" t="s">
        <v>288</v>
      </c>
      <c r="I13" s="133" t="s">
        <v>289</v>
      </c>
      <c r="J13" s="139"/>
    </row>
    <row r="14" spans="1:10" s="96" customFormat="1" ht="25.5" customHeight="1">
      <c r="A14" s="176"/>
      <c r="B14" s="217" t="s">
        <v>278</v>
      </c>
      <c r="C14" s="198" t="s">
        <v>279</v>
      </c>
      <c r="D14" s="199">
        <v>12165340</v>
      </c>
      <c r="E14" s="53" t="s">
        <v>290</v>
      </c>
      <c r="F14" s="53" t="s">
        <v>290</v>
      </c>
      <c r="G14" s="146" t="s">
        <v>291</v>
      </c>
      <c r="H14" s="146" t="s">
        <v>291</v>
      </c>
      <c r="I14" s="146" t="s">
        <v>291</v>
      </c>
      <c r="J14" s="139"/>
    </row>
    <row r="15" spans="1:10" s="96" customFormat="1" ht="25.5" customHeight="1">
      <c r="A15" s="176"/>
      <c r="B15" s="217" t="s">
        <v>227</v>
      </c>
      <c r="C15" s="198" t="s">
        <v>281</v>
      </c>
      <c r="D15" s="199">
        <v>3459500</v>
      </c>
      <c r="E15" s="53" t="s">
        <v>292</v>
      </c>
      <c r="F15" s="53" t="s">
        <v>292</v>
      </c>
      <c r="G15" s="185" t="s">
        <v>230</v>
      </c>
      <c r="H15" s="185" t="s">
        <v>230</v>
      </c>
      <c r="I15" s="185" t="s">
        <v>230</v>
      </c>
      <c r="J15" s="139"/>
    </row>
    <row r="16" spans="1:10" s="96" customFormat="1" ht="25.5" customHeight="1">
      <c r="A16" s="176"/>
      <c r="B16" s="198" t="s">
        <v>283</v>
      </c>
      <c r="C16" s="198" t="s">
        <v>284</v>
      </c>
      <c r="D16" s="199">
        <v>47000000</v>
      </c>
      <c r="E16" s="53" t="s">
        <v>293</v>
      </c>
      <c r="F16" s="53" t="s">
        <v>293</v>
      </c>
      <c r="G16" s="53" t="s">
        <v>294</v>
      </c>
      <c r="H16" s="53" t="s">
        <v>294</v>
      </c>
      <c r="I16" s="53" t="s">
        <v>295</v>
      </c>
      <c r="J16" s="102"/>
    </row>
    <row r="17" spans="1:10" s="96" customFormat="1" ht="25.5" customHeight="1">
      <c r="A17" s="176"/>
      <c r="B17" s="198" t="s">
        <v>286</v>
      </c>
      <c r="C17" s="198" t="s">
        <v>287</v>
      </c>
      <c r="D17" s="199">
        <v>1923900</v>
      </c>
      <c r="E17" s="53" t="s">
        <v>303</v>
      </c>
      <c r="F17" s="53" t="s">
        <v>304</v>
      </c>
      <c r="G17" s="53" t="s">
        <v>305</v>
      </c>
      <c r="H17" s="53" t="s">
        <v>305</v>
      </c>
      <c r="I17" s="53" t="s">
        <v>305</v>
      </c>
      <c r="J17" s="103"/>
    </row>
    <row r="18" spans="1:10" ht="25.5" customHeight="1">
      <c r="B18" s="198"/>
      <c r="C18" s="198"/>
      <c r="D18" s="185" t="s">
        <v>48</v>
      </c>
      <c r="E18" s="53" t="s">
        <v>79</v>
      </c>
      <c r="F18" s="185" t="s">
        <v>48</v>
      </c>
      <c r="G18" s="53"/>
      <c r="H18" s="53"/>
      <c r="I18" s="53"/>
      <c r="J18" s="104"/>
    </row>
    <row r="19" spans="1:10" ht="25.5" customHeight="1">
      <c r="B19" s="198"/>
      <c r="C19" s="198"/>
      <c r="D19" s="185"/>
      <c r="E19" s="53"/>
      <c r="F19" s="185"/>
      <c r="G19" s="104"/>
      <c r="H19" s="104"/>
      <c r="I19" s="104"/>
      <c r="J19" s="104"/>
    </row>
    <row r="20" spans="1:10" ht="25.5" customHeight="1">
      <c r="B20" s="198"/>
      <c r="C20" s="198"/>
      <c r="D20" s="199"/>
      <c r="E20" s="53"/>
      <c r="F20" s="53"/>
      <c r="G20" s="104"/>
      <c r="H20" s="104"/>
      <c r="I20" s="104"/>
      <c r="J20" s="104"/>
    </row>
    <row r="21" spans="1:10" ht="25.5" customHeight="1">
      <c r="B21" s="198"/>
      <c r="C21" s="198"/>
      <c r="D21" s="199"/>
      <c r="E21" s="104"/>
      <c r="F21" s="104"/>
      <c r="G21" s="53"/>
      <c r="H21" s="53"/>
      <c r="I21" s="53"/>
      <c r="J21" s="104"/>
    </row>
    <row r="22" spans="1:10" ht="25.5" customHeight="1">
      <c r="B22" s="158"/>
      <c r="C22" s="158"/>
      <c r="D22" s="185"/>
      <c r="E22" s="53"/>
      <c r="F22" s="185"/>
      <c r="G22" s="104"/>
      <c r="H22" s="104"/>
      <c r="I22" s="104"/>
      <c r="J22" s="104"/>
    </row>
    <row r="23" spans="1:10" ht="25.5" customHeight="1">
      <c r="B23" s="158"/>
      <c r="C23" s="158"/>
      <c r="D23" s="162"/>
      <c r="E23" s="104"/>
      <c r="F23" s="104"/>
      <c r="G23" s="104"/>
      <c r="H23" s="104"/>
      <c r="I23" s="104"/>
      <c r="J23" s="104"/>
    </row>
    <row r="24" spans="1:10" ht="25.5" customHeight="1">
      <c r="B24" s="158"/>
      <c r="C24" s="158"/>
      <c r="D24" s="162"/>
      <c r="E24" s="104"/>
      <c r="F24" s="104"/>
      <c r="G24" s="104"/>
      <c r="H24" s="104"/>
      <c r="I24" s="104"/>
      <c r="J24" s="104"/>
    </row>
    <row r="25" spans="1:10" ht="25.5" customHeight="1">
      <c r="B25" s="158"/>
      <c r="C25" s="158"/>
      <c r="D25" s="185"/>
      <c r="E25" s="53"/>
      <c r="F25" s="185"/>
      <c r="G25" s="164"/>
      <c r="H25" s="164"/>
      <c r="I25" s="164"/>
      <c r="J25" s="105"/>
    </row>
    <row r="26" spans="1:10" ht="25.5" customHeight="1">
      <c r="B26" s="158"/>
      <c r="C26" s="158"/>
      <c r="D26" s="162"/>
      <c r="E26" s="164"/>
      <c r="F26" s="164"/>
      <c r="G26" s="164"/>
      <c r="H26" s="164"/>
      <c r="I26" s="164"/>
      <c r="J26" s="105"/>
    </row>
    <row r="27" spans="1:10" ht="25.5" customHeight="1">
      <c r="B27" s="105"/>
      <c r="C27" s="105"/>
      <c r="D27" s="177"/>
      <c r="E27" s="53"/>
      <c r="F27" s="177"/>
      <c r="G27" s="105"/>
      <c r="H27" s="105"/>
      <c r="I27" s="105"/>
      <c r="J27" s="105"/>
    </row>
    <row r="28" spans="1:10" ht="25.5" customHeight="1">
      <c r="B28" s="105"/>
      <c r="C28" s="105"/>
      <c r="D28" s="185"/>
      <c r="E28" s="53"/>
      <c r="F28" s="185"/>
      <c r="G28" s="105"/>
      <c r="H28" s="105"/>
      <c r="I28" s="105"/>
      <c r="J28" s="105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J12" sqref="J12"/>
    </sheetView>
  </sheetViews>
  <sheetFormatPr defaultRowHeight="13.5"/>
  <cols>
    <col min="1" max="1" width="12.5546875" style="3" customWidth="1"/>
    <col min="2" max="2" width="20.77734375" style="71" customWidth="1"/>
    <col min="3" max="3" width="11.109375" style="73" customWidth="1"/>
    <col min="4" max="4" width="9.5546875" style="72" customWidth="1"/>
    <col min="5" max="8" width="9.5546875" style="68" customWidth="1"/>
    <col min="9" max="9" width="16.109375" style="15" customWidth="1"/>
  </cols>
  <sheetData>
    <row r="1" spans="1:9" ht="25.5">
      <c r="A1" s="232" t="s">
        <v>18</v>
      </c>
      <c r="B1" s="232"/>
      <c r="C1" s="232"/>
      <c r="D1" s="232"/>
      <c r="E1" s="232"/>
      <c r="F1" s="232"/>
      <c r="G1" s="232"/>
      <c r="H1" s="232"/>
      <c r="I1" s="232"/>
    </row>
    <row r="2" spans="1:9" ht="25.5">
      <c r="A2" s="61" t="s">
        <v>22</v>
      </c>
      <c r="B2" s="69"/>
      <c r="C2" s="70"/>
      <c r="D2" s="67"/>
      <c r="E2" s="67"/>
      <c r="F2" s="67"/>
      <c r="G2" s="67"/>
      <c r="H2" s="67"/>
      <c r="I2" s="58" t="s">
        <v>89</v>
      </c>
    </row>
    <row r="3" spans="1:9" ht="24.75" customHeight="1">
      <c r="A3" s="78" t="s">
        <v>4</v>
      </c>
      <c r="B3" s="79" t="s">
        <v>5</v>
      </c>
      <c r="C3" s="79" t="s">
        <v>84</v>
      </c>
      <c r="D3" s="80" t="s">
        <v>85</v>
      </c>
      <c r="E3" s="80" t="s">
        <v>90</v>
      </c>
      <c r="F3" s="80" t="s">
        <v>86</v>
      </c>
      <c r="G3" s="80" t="s">
        <v>87</v>
      </c>
      <c r="H3" s="80" t="s">
        <v>88</v>
      </c>
      <c r="I3" s="81" t="s">
        <v>99</v>
      </c>
    </row>
    <row r="4" spans="1:9" ht="24" customHeight="1">
      <c r="A4" s="192" t="s">
        <v>151</v>
      </c>
      <c r="B4" s="130" t="s">
        <v>124</v>
      </c>
      <c r="C4" s="130" t="s">
        <v>80</v>
      </c>
      <c r="D4" s="131">
        <v>846600</v>
      </c>
      <c r="E4" s="193"/>
      <c r="F4" s="194">
        <f>85300*5</f>
        <v>426500</v>
      </c>
      <c r="G4" s="195"/>
      <c r="H4" s="195">
        <f t="shared" ref="H4:H13" si="0">F4</f>
        <v>426500</v>
      </c>
      <c r="I4" s="196"/>
    </row>
    <row r="5" spans="1:9" ht="24" customHeight="1">
      <c r="A5" s="192" t="s">
        <v>151</v>
      </c>
      <c r="B5" s="135" t="s">
        <v>143</v>
      </c>
      <c r="C5" s="135" t="s">
        <v>81</v>
      </c>
      <c r="D5" s="136">
        <v>13920000</v>
      </c>
      <c r="E5" s="197"/>
      <c r="F5" s="197">
        <f>1160000*5</f>
        <v>5800000</v>
      </c>
      <c r="G5" s="195"/>
      <c r="H5" s="195">
        <f t="shared" si="0"/>
        <v>5800000</v>
      </c>
      <c r="I5" s="196"/>
    </row>
    <row r="6" spans="1:9" ht="24" customHeight="1">
      <c r="A6" s="192" t="s">
        <v>151</v>
      </c>
      <c r="B6" s="135" t="s">
        <v>144</v>
      </c>
      <c r="C6" s="135" t="s">
        <v>82</v>
      </c>
      <c r="D6" s="136">
        <v>14964000</v>
      </c>
      <c r="E6" s="193"/>
      <c r="F6" s="194">
        <f>1247000*5</f>
        <v>6235000</v>
      </c>
      <c r="G6" s="195"/>
      <c r="H6" s="195">
        <f t="shared" si="0"/>
        <v>6235000</v>
      </c>
      <c r="I6" s="196"/>
    </row>
    <row r="7" spans="1:9" ht="24" customHeight="1">
      <c r="A7" s="192" t="s">
        <v>151</v>
      </c>
      <c r="B7" s="135" t="s">
        <v>145</v>
      </c>
      <c r="C7" s="135" t="s">
        <v>83</v>
      </c>
      <c r="D7" s="136">
        <v>3240000</v>
      </c>
      <c r="E7" s="197"/>
      <c r="F7" s="197">
        <f>270000*5</f>
        <v>1350000</v>
      </c>
      <c r="G7" s="195"/>
      <c r="H7" s="195">
        <f t="shared" si="0"/>
        <v>1350000</v>
      </c>
      <c r="I7" s="196"/>
    </row>
    <row r="8" spans="1:9" ht="24" customHeight="1">
      <c r="A8" s="192" t="s">
        <v>151</v>
      </c>
      <c r="B8" s="130" t="s">
        <v>132</v>
      </c>
      <c r="C8" s="130" t="s">
        <v>108</v>
      </c>
      <c r="D8" s="131">
        <v>3600000</v>
      </c>
      <c r="E8" s="193"/>
      <c r="F8" s="194">
        <f>300000*5</f>
        <v>1500000</v>
      </c>
      <c r="G8" s="197"/>
      <c r="H8" s="197">
        <f t="shared" si="0"/>
        <v>1500000</v>
      </c>
      <c r="I8" s="196"/>
    </row>
    <row r="9" spans="1:9" ht="24" customHeight="1">
      <c r="A9" s="192" t="s">
        <v>151</v>
      </c>
      <c r="B9" s="130" t="s">
        <v>109</v>
      </c>
      <c r="C9" s="130" t="s">
        <v>134</v>
      </c>
      <c r="D9" s="131">
        <v>3600000</v>
      </c>
      <c r="E9" s="197"/>
      <c r="F9" s="197">
        <f>300000*5</f>
        <v>1500000</v>
      </c>
      <c r="G9" s="197"/>
      <c r="H9" s="197">
        <f t="shared" si="0"/>
        <v>1500000</v>
      </c>
      <c r="I9" s="196"/>
    </row>
    <row r="10" spans="1:9" ht="24" customHeight="1">
      <c r="A10" s="192" t="s">
        <v>151</v>
      </c>
      <c r="B10" s="140" t="s">
        <v>137</v>
      </c>
      <c r="C10" s="140" t="s">
        <v>114</v>
      </c>
      <c r="D10" s="141">
        <v>7200000</v>
      </c>
      <c r="E10" s="197"/>
      <c r="F10" s="197">
        <f>600000*5</f>
        <v>3000000</v>
      </c>
      <c r="G10" s="197"/>
      <c r="H10" s="197">
        <f t="shared" si="0"/>
        <v>3000000</v>
      </c>
      <c r="I10" s="196"/>
    </row>
    <row r="11" spans="1:9" s="176" customFormat="1" ht="24" customHeight="1">
      <c r="A11" s="192" t="s">
        <v>151</v>
      </c>
      <c r="B11" s="140" t="s">
        <v>138</v>
      </c>
      <c r="C11" s="140" t="s">
        <v>114</v>
      </c>
      <c r="D11" s="141">
        <v>4356000</v>
      </c>
      <c r="E11" s="193"/>
      <c r="F11" s="194">
        <f>363000*5</f>
        <v>1815000</v>
      </c>
      <c r="G11" s="195"/>
      <c r="H11" s="195">
        <f t="shared" si="0"/>
        <v>1815000</v>
      </c>
      <c r="I11" s="196"/>
    </row>
    <row r="12" spans="1:9" s="176" customFormat="1" ht="24" customHeight="1">
      <c r="A12" s="192" t="s">
        <v>151</v>
      </c>
      <c r="B12" s="198" t="s">
        <v>139</v>
      </c>
      <c r="C12" s="198" t="s">
        <v>140</v>
      </c>
      <c r="D12" s="199">
        <v>97000000</v>
      </c>
      <c r="E12" s="197"/>
      <c r="F12" s="197">
        <f>8083330*5</f>
        <v>40416650</v>
      </c>
      <c r="G12" s="195"/>
      <c r="H12" s="195">
        <f t="shared" si="0"/>
        <v>40416650</v>
      </c>
      <c r="I12" s="196"/>
    </row>
    <row r="13" spans="1:9" s="176" customFormat="1" ht="24" customHeight="1">
      <c r="A13" s="192" t="s">
        <v>151</v>
      </c>
      <c r="B13" s="198" t="s">
        <v>146</v>
      </c>
      <c r="C13" s="198" t="s">
        <v>147</v>
      </c>
      <c r="D13" s="199">
        <v>6953880</v>
      </c>
      <c r="E13" s="193"/>
      <c r="F13" s="194">
        <f>579490*5</f>
        <v>2897450</v>
      </c>
      <c r="G13" s="197"/>
      <c r="H13" s="197">
        <f t="shared" si="0"/>
        <v>2897450</v>
      </c>
      <c r="I13" s="196"/>
    </row>
    <row r="14" spans="1:9" s="176" customFormat="1" ht="24" customHeight="1">
      <c r="A14" s="192" t="s">
        <v>206</v>
      </c>
      <c r="B14" s="217" t="s">
        <v>278</v>
      </c>
      <c r="C14" s="198" t="s">
        <v>279</v>
      </c>
      <c r="D14" s="199">
        <v>12165340</v>
      </c>
      <c r="E14" s="199">
        <v>12165340</v>
      </c>
      <c r="F14" s="199"/>
      <c r="G14" s="199"/>
      <c r="H14" s="199">
        <v>12165340</v>
      </c>
      <c r="I14" s="196"/>
    </row>
    <row r="15" spans="1:9" s="176" customFormat="1" ht="24" customHeight="1">
      <c r="A15" s="192" t="s">
        <v>206</v>
      </c>
      <c r="B15" s="217" t="s">
        <v>280</v>
      </c>
      <c r="C15" s="198" t="s">
        <v>281</v>
      </c>
      <c r="D15" s="199">
        <v>3459500</v>
      </c>
      <c r="E15" s="216"/>
      <c r="F15" s="197"/>
      <c r="G15" s="199">
        <v>3459500</v>
      </c>
      <c r="H15" s="199">
        <v>3459500</v>
      </c>
      <c r="I15" s="196"/>
    </row>
    <row r="16" spans="1:9" s="176" customFormat="1" ht="24" customHeight="1">
      <c r="A16" s="192" t="s">
        <v>282</v>
      </c>
      <c r="B16" s="198" t="s">
        <v>283</v>
      </c>
      <c r="C16" s="198" t="s">
        <v>284</v>
      </c>
      <c r="D16" s="199">
        <v>47000000</v>
      </c>
      <c r="E16" s="216"/>
      <c r="F16" s="201"/>
      <c r="G16" s="199">
        <v>47000000</v>
      </c>
      <c r="H16" s="199">
        <v>47000000</v>
      </c>
      <c r="I16" s="202"/>
    </row>
    <row r="17" spans="1:9" s="176" customFormat="1" ht="24" customHeight="1">
      <c r="A17" s="192" t="s">
        <v>285</v>
      </c>
      <c r="B17" s="198" t="s">
        <v>286</v>
      </c>
      <c r="C17" s="198" t="s">
        <v>287</v>
      </c>
      <c r="D17" s="199">
        <v>1923900</v>
      </c>
      <c r="E17" s="200"/>
      <c r="F17" s="201"/>
      <c r="G17" s="199">
        <v>1923900</v>
      </c>
      <c r="H17" s="199">
        <v>1923900</v>
      </c>
      <c r="I17" s="202"/>
    </row>
    <row r="18" spans="1:9" s="176" customFormat="1" ht="24" customHeight="1">
      <c r="A18" s="192"/>
      <c r="B18" s="198"/>
      <c r="C18" s="198"/>
      <c r="D18" s="199"/>
      <c r="E18" s="216" t="s">
        <v>179</v>
      </c>
      <c r="F18" s="203"/>
      <c r="G18" s="199"/>
      <c r="H18" s="199"/>
      <c r="I18" s="202"/>
    </row>
    <row r="19" spans="1:9" s="176" customFormat="1" ht="24" customHeight="1">
      <c r="A19" s="192"/>
      <c r="B19" s="198"/>
      <c r="C19" s="198"/>
      <c r="D19" s="199"/>
      <c r="E19" s="216"/>
      <c r="F19" s="204"/>
      <c r="G19" s="199"/>
      <c r="H19" s="199"/>
      <c r="I19" s="202"/>
    </row>
    <row r="20" spans="1:9" s="176" customFormat="1" ht="24" customHeight="1">
      <c r="A20" s="192"/>
      <c r="B20" s="198"/>
      <c r="C20" s="198"/>
      <c r="D20" s="199"/>
      <c r="E20" s="200"/>
      <c r="F20" s="201"/>
      <c r="G20" s="199"/>
      <c r="H20" s="199"/>
      <c r="I20" s="202"/>
    </row>
    <row r="21" spans="1:9" ht="24" customHeight="1">
      <c r="A21" s="192"/>
      <c r="B21" s="198"/>
      <c r="C21" s="198"/>
      <c r="D21" s="199"/>
      <c r="E21" s="205"/>
      <c r="F21" s="205"/>
      <c r="G21" s="199"/>
      <c r="H21" s="199"/>
      <c r="I21" s="206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4" zoomScale="115" zoomScaleNormal="115" workbookViewId="0">
      <selection activeCell="F29" sqref="F29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32" t="s">
        <v>20</v>
      </c>
      <c r="B1" s="232"/>
      <c r="C1" s="232"/>
      <c r="D1" s="232"/>
      <c r="E1" s="232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33" customHeight="1" thickTop="1">
      <c r="A3" s="235" t="s">
        <v>56</v>
      </c>
      <c r="B3" s="30" t="s">
        <v>57</v>
      </c>
      <c r="C3" s="238" t="s">
        <v>220</v>
      </c>
      <c r="D3" s="239"/>
      <c r="E3" s="240"/>
    </row>
    <row r="4" spans="1:5" ht="33" customHeight="1">
      <c r="A4" s="236"/>
      <c r="B4" s="31" t="s">
        <v>58</v>
      </c>
      <c r="C4" s="49">
        <v>50000000</v>
      </c>
      <c r="D4" s="42" t="s">
        <v>111</v>
      </c>
      <c r="E4" s="50" t="s">
        <v>221</v>
      </c>
    </row>
    <row r="5" spans="1:5" ht="33" customHeight="1">
      <c r="A5" s="236"/>
      <c r="B5" s="31" t="s">
        <v>59</v>
      </c>
      <c r="C5" s="43">
        <v>0.94</v>
      </c>
      <c r="D5" s="42" t="s">
        <v>34</v>
      </c>
      <c r="E5" s="50">
        <v>47000000</v>
      </c>
    </row>
    <row r="6" spans="1:5" ht="33" customHeight="1">
      <c r="A6" s="236"/>
      <c r="B6" s="31" t="s">
        <v>33</v>
      </c>
      <c r="C6" s="44" t="s">
        <v>222</v>
      </c>
      <c r="D6" s="42" t="s">
        <v>106</v>
      </c>
      <c r="E6" s="51" t="s">
        <v>223</v>
      </c>
    </row>
    <row r="7" spans="1:5" ht="33" customHeight="1">
      <c r="A7" s="236"/>
      <c r="B7" s="31" t="s">
        <v>60</v>
      </c>
      <c r="C7" s="90" t="s">
        <v>224</v>
      </c>
      <c r="D7" s="42" t="s">
        <v>61</v>
      </c>
      <c r="E7" s="51"/>
    </row>
    <row r="8" spans="1:5" ht="33" customHeight="1">
      <c r="A8" s="236"/>
      <c r="B8" s="31" t="s">
        <v>62</v>
      </c>
      <c r="C8" s="45" t="s">
        <v>116</v>
      </c>
      <c r="D8" s="42" t="s">
        <v>36</v>
      </c>
      <c r="E8" s="46" t="s">
        <v>225</v>
      </c>
    </row>
    <row r="9" spans="1:5" ht="33" customHeight="1" thickBot="1">
      <c r="A9" s="237"/>
      <c r="B9" s="32" t="s">
        <v>63</v>
      </c>
      <c r="C9" s="91" t="s">
        <v>153</v>
      </c>
      <c r="D9" s="47" t="s">
        <v>64</v>
      </c>
      <c r="E9" s="48" t="s">
        <v>226</v>
      </c>
    </row>
    <row r="10" spans="1:5" ht="33" customHeight="1" thickTop="1">
      <c r="A10" s="235" t="s">
        <v>107</v>
      </c>
      <c r="B10" s="30" t="s">
        <v>57</v>
      </c>
      <c r="C10" s="238" t="s">
        <v>227</v>
      </c>
      <c r="D10" s="239"/>
      <c r="E10" s="240"/>
    </row>
    <row r="11" spans="1:5" ht="33" customHeight="1">
      <c r="A11" s="236"/>
      <c r="B11" s="31" t="s">
        <v>58</v>
      </c>
      <c r="C11" s="49">
        <v>3740000</v>
      </c>
      <c r="D11" s="42" t="s">
        <v>111</v>
      </c>
      <c r="E11" s="50" t="s">
        <v>228</v>
      </c>
    </row>
    <row r="12" spans="1:5" ht="33" customHeight="1">
      <c r="A12" s="236"/>
      <c r="B12" s="31" t="s">
        <v>59</v>
      </c>
      <c r="C12" s="43">
        <v>0.92</v>
      </c>
      <c r="D12" s="42" t="s">
        <v>34</v>
      </c>
      <c r="E12" s="50">
        <v>3459500</v>
      </c>
    </row>
    <row r="13" spans="1:5" ht="33" customHeight="1">
      <c r="A13" s="236"/>
      <c r="B13" s="31" t="s">
        <v>33</v>
      </c>
      <c r="C13" s="44" t="s">
        <v>178</v>
      </c>
      <c r="D13" s="42" t="s">
        <v>106</v>
      </c>
      <c r="E13" s="51" t="s">
        <v>229</v>
      </c>
    </row>
    <row r="14" spans="1:5" ht="33" customHeight="1">
      <c r="A14" s="236"/>
      <c r="B14" s="31" t="s">
        <v>60</v>
      </c>
      <c r="C14" s="90" t="s">
        <v>224</v>
      </c>
      <c r="D14" s="42" t="s">
        <v>61</v>
      </c>
      <c r="E14" s="51" t="s">
        <v>234</v>
      </c>
    </row>
    <row r="15" spans="1:5" ht="33" customHeight="1">
      <c r="A15" s="236"/>
      <c r="B15" s="31" t="s">
        <v>62</v>
      </c>
      <c r="C15" s="90" t="s">
        <v>231</v>
      </c>
      <c r="D15" s="42" t="s">
        <v>36</v>
      </c>
      <c r="E15" s="46" t="s">
        <v>232</v>
      </c>
    </row>
    <row r="16" spans="1:5" ht="33" customHeight="1" thickBot="1">
      <c r="A16" s="237"/>
      <c r="B16" s="32" t="s">
        <v>63</v>
      </c>
      <c r="C16" s="91" t="s">
        <v>153</v>
      </c>
      <c r="D16" s="47" t="s">
        <v>64</v>
      </c>
      <c r="E16" s="48" t="s">
        <v>233</v>
      </c>
    </row>
    <row r="17" spans="1:5" ht="33" customHeight="1" thickTop="1">
      <c r="A17" s="235" t="s">
        <v>107</v>
      </c>
      <c r="B17" s="30" t="s">
        <v>57</v>
      </c>
      <c r="C17" s="238" t="s">
        <v>235</v>
      </c>
      <c r="D17" s="239"/>
      <c r="E17" s="240"/>
    </row>
    <row r="18" spans="1:5" ht="33" customHeight="1">
      <c r="A18" s="236"/>
      <c r="B18" s="31" t="s">
        <v>58</v>
      </c>
      <c r="C18" s="49">
        <v>12400000</v>
      </c>
      <c r="D18" s="42" t="s">
        <v>111</v>
      </c>
      <c r="E18" s="50" t="s">
        <v>240</v>
      </c>
    </row>
    <row r="19" spans="1:5" ht="33" customHeight="1">
      <c r="A19" s="236"/>
      <c r="B19" s="31" t="s">
        <v>59</v>
      </c>
      <c r="C19" s="43">
        <v>0.98</v>
      </c>
      <c r="D19" s="42" t="s">
        <v>34</v>
      </c>
      <c r="E19" s="50">
        <v>12165340</v>
      </c>
    </row>
    <row r="20" spans="1:5" ht="33" customHeight="1">
      <c r="A20" s="236"/>
      <c r="B20" s="31" t="s">
        <v>33</v>
      </c>
      <c r="C20" s="44" t="s">
        <v>236</v>
      </c>
      <c r="D20" s="42" t="s">
        <v>106</v>
      </c>
      <c r="E20" s="51" t="s">
        <v>237</v>
      </c>
    </row>
    <row r="21" spans="1:5" ht="33" customHeight="1">
      <c r="A21" s="236"/>
      <c r="B21" s="31" t="s">
        <v>60</v>
      </c>
      <c r="C21" s="90" t="s">
        <v>177</v>
      </c>
      <c r="D21" s="42" t="s">
        <v>61</v>
      </c>
      <c r="E21" s="51" t="s">
        <v>241</v>
      </c>
    </row>
    <row r="22" spans="1:5" ht="33" customHeight="1">
      <c r="A22" s="236"/>
      <c r="B22" s="31" t="s">
        <v>62</v>
      </c>
      <c r="C22" s="90" t="s">
        <v>231</v>
      </c>
      <c r="D22" s="42" t="s">
        <v>36</v>
      </c>
      <c r="E22" s="46" t="s">
        <v>176</v>
      </c>
    </row>
    <row r="23" spans="1:5" ht="33" customHeight="1" thickBot="1">
      <c r="A23" s="237"/>
      <c r="B23" s="32" t="s">
        <v>63</v>
      </c>
      <c r="C23" s="91" t="s">
        <v>239</v>
      </c>
      <c r="D23" s="47" t="s">
        <v>64</v>
      </c>
      <c r="E23" s="48" t="s">
        <v>238</v>
      </c>
    </row>
    <row r="24" spans="1:5" ht="33" customHeight="1" thickTop="1">
      <c r="A24" s="235" t="s">
        <v>107</v>
      </c>
      <c r="B24" s="30" t="s">
        <v>57</v>
      </c>
      <c r="C24" s="238" t="s">
        <v>242</v>
      </c>
      <c r="D24" s="239"/>
      <c r="E24" s="240"/>
    </row>
    <row r="25" spans="1:5" ht="33" customHeight="1">
      <c r="A25" s="236"/>
      <c r="B25" s="31" t="s">
        <v>58</v>
      </c>
      <c r="C25" s="49">
        <v>1560000</v>
      </c>
      <c r="D25" s="42" t="s">
        <v>111</v>
      </c>
      <c r="E25" s="50" t="s">
        <v>249</v>
      </c>
    </row>
    <row r="26" spans="1:5" ht="33" customHeight="1">
      <c r="A26" s="236"/>
      <c r="B26" s="31" t="s">
        <v>59</v>
      </c>
      <c r="C26" s="43">
        <v>0.96</v>
      </c>
      <c r="D26" s="42" t="s">
        <v>34</v>
      </c>
      <c r="E26" s="50">
        <v>1500000</v>
      </c>
    </row>
    <row r="27" spans="1:5" ht="33" customHeight="1">
      <c r="A27" s="236"/>
      <c r="B27" s="31" t="s">
        <v>33</v>
      </c>
      <c r="C27" s="44" t="s">
        <v>243</v>
      </c>
      <c r="D27" s="42" t="s">
        <v>106</v>
      </c>
      <c r="E27" s="51" t="s">
        <v>244</v>
      </c>
    </row>
    <row r="28" spans="1:5" ht="33" customHeight="1">
      <c r="A28" s="236"/>
      <c r="B28" s="31" t="s">
        <v>60</v>
      </c>
      <c r="C28" s="90" t="s">
        <v>152</v>
      </c>
      <c r="D28" s="42" t="s">
        <v>61</v>
      </c>
      <c r="E28" s="51" t="s">
        <v>245</v>
      </c>
    </row>
    <row r="29" spans="1:5" ht="33" customHeight="1">
      <c r="A29" s="236"/>
      <c r="B29" s="31" t="s">
        <v>62</v>
      </c>
      <c r="C29" s="90" t="s">
        <v>116</v>
      </c>
      <c r="D29" s="42" t="s">
        <v>36</v>
      </c>
      <c r="E29" s="46" t="s">
        <v>246</v>
      </c>
    </row>
    <row r="30" spans="1:5" ht="33" customHeight="1" thickBot="1">
      <c r="A30" s="237"/>
      <c r="B30" s="32" t="s">
        <v>63</v>
      </c>
      <c r="C30" s="91" t="s">
        <v>153</v>
      </c>
      <c r="D30" s="47" t="s">
        <v>64</v>
      </c>
      <c r="E30" s="48" t="s">
        <v>247</v>
      </c>
    </row>
    <row r="31" spans="1:5" ht="33" customHeight="1" thickTop="1">
      <c r="A31" s="235" t="s">
        <v>107</v>
      </c>
      <c r="B31" s="30" t="s">
        <v>57</v>
      </c>
      <c r="C31" s="238" t="s">
        <v>248</v>
      </c>
      <c r="D31" s="239"/>
      <c r="E31" s="240"/>
    </row>
    <row r="32" spans="1:5" ht="33" customHeight="1">
      <c r="A32" s="236"/>
      <c r="B32" s="31" t="s">
        <v>58</v>
      </c>
      <c r="C32" s="49">
        <v>20000000</v>
      </c>
      <c r="D32" s="42" t="s">
        <v>111</v>
      </c>
      <c r="E32" s="50" t="s">
        <v>250</v>
      </c>
    </row>
    <row r="33" spans="1:5" ht="33" customHeight="1">
      <c r="A33" s="236"/>
      <c r="B33" s="31" t="s">
        <v>59</v>
      </c>
      <c r="C33" s="43">
        <v>0.92</v>
      </c>
      <c r="D33" s="42" t="s">
        <v>34</v>
      </c>
      <c r="E33" s="50">
        <v>18500000</v>
      </c>
    </row>
    <row r="34" spans="1:5" ht="33" customHeight="1">
      <c r="A34" s="236"/>
      <c r="B34" s="31" t="s">
        <v>33</v>
      </c>
      <c r="C34" s="44" t="s">
        <v>251</v>
      </c>
      <c r="D34" s="42" t="s">
        <v>106</v>
      </c>
      <c r="E34" s="51" t="s">
        <v>252</v>
      </c>
    </row>
    <row r="35" spans="1:5" ht="33" customHeight="1">
      <c r="A35" s="236"/>
      <c r="B35" s="31" t="s">
        <v>60</v>
      </c>
      <c r="C35" s="90" t="s">
        <v>152</v>
      </c>
      <c r="D35" s="42" t="s">
        <v>61</v>
      </c>
      <c r="E35" s="51"/>
    </row>
    <row r="36" spans="1:5" ht="33" customHeight="1">
      <c r="A36" s="236"/>
      <c r="B36" s="31" t="s">
        <v>62</v>
      </c>
      <c r="C36" s="90" t="s">
        <v>116</v>
      </c>
      <c r="D36" s="42" t="s">
        <v>36</v>
      </c>
      <c r="E36" s="46" t="s">
        <v>253</v>
      </c>
    </row>
    <row r="37" spans="1:5" ht="33" customHeight="1" thickBot="1">
      <c r="A37" s="237"/>
      <c r="B37" s="32" t="s">
        <v>63</v>
      </c>
      <c r="C37" s="91" t="s">
        <v>153</v>
      </c>
      <c r="D37" s="47" t="s">
        <v>64</v>
      </c>
      <c r="E37" s="48" t="s">
        <v>254</v>
      </c>
    </row>
    <row r="38" spans="1:5" ht="14.25" thickTop="1"/>
  </sheetData>
  <mergeCells count="11">
    <mergeCell ref="A1:E1"/>
    <mergeCell ref="A3:A9"/>
    <mergeCell ref="C3:E3"/>
    <mergeCell ref="A10:A16"/>
    <mergeCell ref="C10:E10"/>
    <mergeCell ref="A24:A30"/>
    <mergeCell ref="C24:E24"/>
    <mergeCell ref="A31:A37"/>
    <mergeCell ref="C31:E31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7" zoomScale="115" zoomScaleNormal="115" workbookViewId="0">
      <selection activeCell="B50" sqref="B50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32" t="s">
        <v>21</v>
      </c>
      <c r="B1" s="232"/>
      <c r="C1" s="232"/>
      <c r="D1" s="232"/>
      <c r="E1" s="232"/>
      <c r="F1" s="232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5.5" customHeight="1" thickTop="1">
      <c r="A3" s="19" t="s">
        <v>32</v>
      </c>
      <c r="B3" s="253" t="s">
        <v>255</v>
      </c>
      <c r="C3" s="253"/>
      <c r="D3" s="253"/>
      <c r="E3" s="253"/>
      <c r="F3" s="254"/>
    </row>
    <row r="4" spans="1:6" ht="25.5" customHeight="1">
      <c r="A4" s="243" t="s">
        <v>40</v>
      </c>
      <c r="B4" s="245" t="s">
        <v>33</v>
      </c>
      <c r="C4" s="255" t="s">
        <v>100</v>
      </c>
      <c r="D4" s="22" t="s">
        <v>41</v>
      </c>
      <c r="E4" s="22" t="s">
        <v>34</v>
      </c>
      <c r="F4" s="25" t="s">
        <v>45</v>
      </c>
    </row>
    <row r="5" spans="1:6" ht="25.5" customHeight="1">
      <c r="A5" s="243"/>
      <c r="B5" s="245"/>
      <c r="C5" s="256"/>
      <c r="D5" s="23" t="s">
        <v>42</v>
      </c>
      <c r="E5" s="23" t="s">
        <v>35</v>
      </c>
      <c r="F5" s="24" t="s">
        <v>43</v>
      </c>
    </row>
    <row r="6" spans="1:6" ht="25.5" customHeight="1">
      <c r="A6" s="243"/>
      <c r="B6" s="257" t="s">
        <v>222</v>
      </c>
      <c r="C6" s="258" t="s">
        <v>256</v>
      </c>
      <c r="D6" s="260">
        <v>50000000</v>
      </c>
      <c r="E6" s="260">
        <v>47000000</v>
      </c>
      <c r="F6" s="262">
        <f>E6/D6</f>
        <v>0.94</v>
      </c>
    </row>
    <row r="7" spans="1:6" ht="25.5" customHeight="1">
      <c r="A7" s="243"/>
      <c r="B7" s="257"/>
      <c r="C7" s="259"/>
      <c r="D7" s="261"/>
      <c r="E7" s="261"/>
      <c r="F7" s="262"/>
    </row>
    <row r="8" spans="1:6" ht="25.5" customHeight="1">
      <c r="A8" s="243" t="s">
        <v>36</v>
      </c>
      <c r="B8" s="59" t="s">
        <v>37</v>
      </c>
      <c r="C8" s="59" t="s">
        <v>47</v>
      </c>
      <c r="D8" s="245" t="s">
        <v>38</v>
      </c>
      <c r="E8" s="245"/>
      <c r="F8" s="246"/>
    </row>
    <row r="9" spans="1:6" ht="25.5" customHeight="1">
      <c r="A9" s="244"/>
      <c r="B9" s="163" t="s">
        <v>257</v>
      </c>
      <c r="C9" s="163" t="s">
        <v>258</v>
      </c>
      <c r="D9" s="247" t="s">
        <v>259</v>
      </c>
      <c r="E9" s="248"/>
      <c r="F9" s="249"/>
    </row>
    <row r="10" spans="1:6" ht="25.5" customHeight="1">
      <c r="A10" s="20" t="s">
        <v>46</v>
      </c>
      <c r="B10" s="250" t="s">
        <v>110</v>
      </c>
      <c r="C10" s="250"/>
      <c r="D10" s="251"/>
      <c r="E10" s="251"/>
      <c r="F10" s="252"/>
    </row>
    <row r="11" spans="1:6" ht="25.5" customHeight="1">
      <c r="A11" s="20" t="s">
        <v>44</v>
      </c>
      <c r="B11" s="251" t="s">
        <v>113</v>
      </c>
      <c r="C11" s="251"/>
      <c r="D11" s="251"/>
      <c r="E11" s="251"/>
      <c r="F11" s="252"/>
    </row>
    <row r="12" spans="1:6" ht="25.5" customHeight="1" thickBot="1">
      <c r="A12" s="21" t="s">
        <v>39</v>
      </c>
      <c r="B12" s="241"/>
      <c r="C12" s="241"/>
      <c r="D12" s="241"/>
      <c r="E12" s="241"/>
      <c r="F12" s="242"/>
    </row>
    <row r="13" spans="1:6" ht="25.5" customHeight="1" thickTop="1">
      <c r="A13" s="19" t="s">
        <v>32</v>
      </c>
      <c r="B13" s="253" t="s">
        <v>227</v>
      </c>
      <c r="C13" s="253"/>
      <c r="D13" s="253"/>
      <c r="E13" s="253"/>
      <c r="F13" s="254"/>
    </row>
    <row r="14" spans="1:6" ht="25.5" customHeight="1">
      <c r="A14" s="243" t="s">
        <v>40</v>
      </c>
      <c r="B14" s="245" t="s">
        <v>33</v>
      </c>
      <c r="C14" s="255" t="s">
        <v>100</v>
      </c>
      <c r="D14" s="208" t="s">
        <v>41</v>
      </c>
      <c r="E14" s="208" t="s">
        <v>34</v>
      </c>
      <c r="F14" s="209" t="s">
        <v>45</v>
      </c>
    </row>
    <row r="15" spans="1:6" ht="25.5" customHeight="1">
      <c r="A15" s="243"/>
      <c r="B15" s="245"/>
      <c r="C15" s="256"/>
      <c r="D15" s="23" t="s">
        <v>42</v>
      </c>
      <c r="E15" s="23" t="s">
        <v>35</v>
      </c>
      <c r="F15" s="24" t="s">
        <v>43</v>
      </c>
    </row>
    <row r="16" spans="1:6" ht="25.5" customHeight="1">
      <c r="A16" s="243"/>
      <c r="B16" s="257" t="s">
        <v>260</v>
      </c>
      <c r="C16" s="258" t="s">
        <v>261</v>
      </c>
      <c r="D16" s="260">
        <v>3740000</v>
      </c>
      <c r="E16" s="260">
        <v>3459500</v>
      </c>
      <c r="F16" s="262">
        <f>E16/D16</f>
        <v>0.92500000000000004</v>
      </c>
    </row>
    <row r="17" spans="1:6" ht="25.5" customHeight="1">
      <c r="A17" s="243"/>
      <c r="B17" s="257"/>
      <c r="C17" s="259"/>
      <c r="D17" s="261"/>
      <c r="E17" s="261"/>
      <c r="F17" s="262"/>
    </row>
    <row r="18" spans="1:6" ht="25.5" customHeight="1">
      <c r="A18" s="243" t="s">
        <v>36</v>
      </c>
      <c r="B18" s="210" t="s">
        <v>37</v>
      </c>
      <c r="C18" s="210" t="s">
        <v>47</v>
      </c>
      <c r="D18" s="245" t="s">
        <v>38</v>
      </c>
      <c r="E18" s="245"/>
      <c r="F18" s="246"/>
    </row>
    <row r="19" spans="1:6" ht="25.5" customHeight="1">
      <c r="A19" s="244"/>
      <c r="B19" s="163" t="s">
        <v>262</v>
      </c>
      <c r="C19" s="163" t="s">
        <v>263</v>
      </c>
      <c r="D19" s="247" t="s">
        <v>233</v>
      </c>
      <c r="E19" s="248"/>
      <c r="F19" s="249"/>
    </row>
    <row r="20" spans="1:6" ht="25.5" customHeight="1">
      <c r="A20" s="207" t="s">
        <v>46</v>
      </c>
      <c r="B20" s="250" t="s">
        <v>110</v>
      </c>
      <c r="C20" s="250"/>
      <c r="D20" s="251"/>
      <c r="E20" s="251"/>
      <c r="F20" s="252"/>
    </row>
    <row r="21" spans="1:6" ht="25.5" customHeight="1">
      <c r="A21" s="207" t="s">
        <v>44</v>
      </c>
      <c r="B21" s="251" t="s">
        <v>113</v>
      </c>
      <c r="C21" s="251"/>
      <c r="D21" s="251"/>
      <c r="E21" s="251"/>
      <c r="F21" s="252"/>
    </row>
    <row r="22" spans="1:6" ht="25.5" customHeight="1" thickBot="1">
      <c r="A22" s="21" t="s">
        <v>39</v>
      </c>
      <c r="B22" s="241"/>
      <c r="C22" s="241"/>
      <c r="D22" s="241"/>
      <c r="E22" s="241"/>
      <c r="F22" s="242"/>
    </row>
    <row r="23" spans="1:6" ht="25.5" customHeight="1" thickTop="1">
      <c r="A23" s="19" t="s">
        <v>32</v>
      </c>
      <c r="B23" s="253" t="s">
        <v>264</v>
      </c>
      <c r="C23" s="253"/>
      <c r="D23" s="253"/>
      <c r="E23" s="253"/>
      <c r="F23" s="254"/>
    </row>
    <row r="24" spans="1:6" ht="25.5" customHeight="1">
      <c r="A24" s="243" t="s">
        <v>40</v>
      </c>
      <c r="B24" s="245" t="s">
        <v>33</v>
      </c>
      <c r="C24" s="255" t="s">
        <v>100</v>
      </c>
      <c r="D24" s="208" t="s">
        <v>41</v>
      </c>
      <c r="E24" s="208" t="s">
        <v>34</v>
      </c>
      <c r="F24" s="209" t="s">
        <v>45</v>
      </c>
    </row>
    <row r="25" spans="1:6" ht="25.5" customHeight="1">
      <c r="A25" s="243"/>
      <c r="B25" s="245"/>
      <c r="C25" s="256"/>
      <c r="D25" s="23" t="s">
        <v>42</v>
      </c>
      <c r="E25" s="23" t="s">
        <v>35</v>
      </c>
      <c r="F25" s="24" t="s">
        <v>43</v>
      </c>
    </row>
    <row r="26" spans="1:6" ht="25.5" customHeight="1">
      <c r="A26" s="243"/>
      <c r="B26" s="257" t="s">
        <v>243</v>
      </c>
      <c r="C26" s="258" t="s">
        <v>265</v>
      </c>
      <c r="D26" s="260">
        <v>1560000</v>
      </c>
      <c r="E26" s="260">
        <v>1500000</v>
      </c>
      <c r="F26" s="262">
        <f>E26/D26</f>
        <v>0.96153846153846156</v>
      </c>
    </row>
    <row r="27" spans="1:6" ht="25.5" customHeight="1">
      <c r="A27" s="243"/>
      <c r="B27" s="257"/>
      <c r="C27" s="259"/>
      <c r="D27" s="261"/>
      <c r="E27" s="261"/>
      <c r="F27" s="262"/>
    </row>
    <row r="28" spans="1:6" ht="25.5" customHeight="1">
      <c r="A28" s="243" t="s">
        <v>36</v>
      </c>
      <c r="B28" s="210" t="s">
        <v>37</v>
      </c>
      <c r="C28" s="210" t="s">
        <v>47</v>
      </c>
      <c r="D28" s="245" t="s">
        <v>38</v>
      </c>
      <c r="E28" s="245"/>
      <c r="F28" s="246"/>
    </row>
    <row r="29" spans="1:6" ht="25.5" customHeight="1">
      <c r="A29" s="244"/>
      <c r="B29" s="163" t="s">
        <v>266</v>
      </c>
      <c r="C29" s="163" t="s">
        <v>267</v>
      </c>
      <c r="D29" s="247" t="s">
        <v>268</v>
      </c>
      <c r="E29" s="248"/>
      <c r="F29" s="249"/>
    </row>
    <row r="30" spans="1:6" ht="25.5" customHeight="1">
      <c r="A30" s="207" t="s">
        <v>46</v>
      </c>
      <c r="B30" s="250" t="s">
        <v>110</v>
      </c>
      <c r="C30" s="250"/>
      <c r="D30" s="251"/>
      <c r="E30" s="251"/>
      <c r="F30" s="252"/>
    </row>
    <row r="31" spans="1:6" ht="25.5" customHeight="1">
      <c r="A31" s="207" t="s">
        <v>44</v>
      </c>
      <c r="B31" s="251" t="s">
        <v>113</v>
      </c>
      <c r="C31" s="251"/>
      <c r="D31" s="251"/>
      <c r="E31" s="251"/>
      <c r="F31" s="252"/>
    </row>
    <row r="32" spans="1:6" ht="25.5" customHeight="1" thickBot="1">
      <c r="A32" s="21" t="s">
        <v>39</v>
      </c>
      <c r="B32" s="241"/>
      <c r="C32" s="241"/>
      <c r="D32" s="241"/>
      <c r="E32" s="241"/>
      <c r="F32" s="242"/>
    </row>
    <row r="33" spans="1:6" ht="25.5" customHeight="1" thickTop="1">
      <c r="A33" s="19" t="s">
        <v>32</v>
      </c>
      <c r="B33" s="253" t="s">
        <v>269</v>
      </c>
      <c r="C33" s="253"/>
      <c r="D33" s="253"/>
      <c r="E33" s="253"/>
      <c r="F33" s="254"/>
    </row>
    <row r="34" spans="1:6" ht="25.5" customHeight="1">
      <c r="A34" s="243" t="s">
        <v>40</v>
      </c>
      <c r="B34" s="245" t="s">
        <v>33</v>
      </c>
      <c r="C34" s="255" t="s">
        <v>100</v>
      </c>
      <c r="D34" s="208" t="s">
        <v>41</v>
      </c>
      <c r="E34" s="208" t="s">
        <v>34</v>
      </c>
      <c r="F34" s="209" t="s">
        <v>45</v>
      </c>
    </row>
    <row r="35" spans="1:6" ht="25.5" customHeight="1">
      <c r="A35" s="243"/>
      <c r="B35" s="245"/>
      <c r="C35" s="256"/>
      <c r="D35" s="23" t="s">
        <v>42</v>
      </c>
      <c r="E35" s="23" t="s">
        <v>35</v>
      </c>
      <c r="F35" s="24" t="s">
        <v>43</v>
      </c>
    </row>
    <row r="36" spans="1:6" ht="25.5" customHeight="1">
      <c r="A36" s="243"/>
      <c r="B36" s="257" t="s">
        <v>251</v>
      </c>
      <c r="C36" s="258" t="s">
        <v>270</v>
      </c>
      <c r="D36" s="260">
        <v>20000000</v>
      </c>
      <c r="E36" s="260">
        <v>18500000</v>
      </c>
      <c r="F36" s="262">
        <f>E36/D36</f>
        <v>0.92500000000000004</v>
      </c>
    </row>
    <row r="37" spans="1:6" ht="25.5" customHeight="1">
      <c r="A37" s="243"/>
      <c r="B37" s="257"/>
      <c r="C37" s="259"/>
      <c r="D37" s="261"/>
      <c r="E37" s="261"/>
      <c r="F37" s="262"/>
    </row>
    <row r="38" spans="1:6" ht="25.5" customHeight="1">
      <c r="A38" s="243" t="s">
        <v>36</v>
      </c>
      <c r="B38" s="210" t="s">
        <v>37</v>
      </c>
      <c r="C38" s="210" t="s">
        <v>47</v>
      </c>
      <c r="D38" s="245" t="s">
        <v>38</v>
      </c>
      <c r="E38" s="245"/>
      <c r="F38" s="246"/>
    </row>
    <row r="39" spans="1:6" ht="25.5" customHeight="1">
      <c r="A39" s="244"/>
      <c r="B39" s="163" t="s">
        <v>271</v>
      </c>
      <c r="C39" s="163" t="s">
        <v>272</v>
      </c>
      <c r="D39" s="247" t="s">
        <v>273</v>
      </c>
      <c r="E39" s="248"/>
      <c r="F39" s="249"/>
    </row>
    <row r="40" spans="1:6" ht="25.5" customHeight="1">
      <c r="A40" s="207" t="s">
        <v>46</v>
      </c>
      <c r="B40" s="250" t="s">
        <v>110</v>
      </c>
      <c r="C40" s="250"/>
      <c r="D40" s="251"/>
      <c r="E40" s="251"/>
      <c r="F40" s="252"/>
    </row>
    <row r="41" spans="1:6" ht="25.5" customHeight="1">
      <c r="A41" s="207" t="s">
        <v>44</v>
      </c>
      <c r="B41" s="251" t="s">
        <v>113</v>
      </c>
      <c r="C41" s="251"/>
      <c r="D41" s="251"/>
      <c r="E41" s="251"/>
      <c r="F41" s="252"/>
    </row>
    <row r="42" spans="1:6" ht="25.5" customHeight="1" thickBot="1">
      <c r="A42" s="21" t="s">
        <v>39</v>
      </c>
      <c r="B42" s="241"/>
      <c r="C42" s="241"/>
      <c r="D42" s="241"/>
      <c r="E42" s="241"/>
      <c r="F42" s="242"/>
    </row>
    <row r="43" spans="1:6" ht="14.25" thickTop="1"/>
  </sheetData>
  <mergeCells count="6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2019-08-07T08:58:46Z</dcterms:modified>
</cp:coreProperties>
</file>