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317\Desktop\"/>
    </mc:Choice>
  </mc:AlternateContent>
  <xr:revisionPtr revIDLastSave="0" documentId="8_{EFCEE05B-78B4-411E-AE38-5FA2D31982A2}" xr6:coauthVersionLast="36" xr6:coauthVersionMax="36" xr10:uidLastSave="{00000000-0000-0000-0000-000000000000}"/>
  <bookViews>
    <workbookView xWindow="28680" yWindow="-120" windowWidth="29040" windowHeight="15720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1" hidden="1">용역발주계획!$B$3:$M$11</definedName>
    <definedName name="_xlnm.Print_Area" localSheetId="6">대금지급현황!$B$1:$I$27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6" l="1"/>
  <c r="G19" i="6"/>
  <c r="G20" i="6"/>
  <c r="G21" i="6"/>
  <c r="G22" i="6"/>
  <c r="G23" i="6"/>
  <c r="G24" i="6"/>
  <c r="G25" i="6"/>
  <c r="G26" i="6"/>
  <c r="G27" i="6"/>
  <c r="F117" i="23" l="1"/>
  <c r="F109" i="23"/>
  <c r="F101" i="23"/>
  <c r="F93" i="23"/>
  <c r="F85" i="23"/>
  <c r="F77" i="23"/>
  <c r="F69" i="23"/>
  <c r="F125" i="23"/>
  <c r="F30" i="23"/>
  <c r="H14" i="6" l="1"/>
  <c r="H18" i="6"/>
  <c r="H19" i="6"/>
  <c r="H20" i="6"/>
  <c r="H22" i="6"/>
  <c r="H23" i="6"/>
  <c r="H24" i="6"/>
  <c r="H25" i="6"/>
  <c r="H26" i="6"/>
  <c r="H27" i="6"/>
  <c r="C9" i="9" l="1"/>
  <c r="D6" i="9" l="1"/>
  <c r="E174" i="9" l="1"/>
  <c r="C174" i="9"/>
  <c r="F171" i="9"/>
  <c r="E171" i="9"/>
  <c r="D171" i="9"/>
  <c r="C171" i="9"/>
  <c r="C168" i="9"/>
  <c r="E163" i="9"/>
  <c r="C163" i="9"/>
  <c r="F160" i="9"/>
  <c r="E160" i="9"/>
  <c r="D160" i="9"/>
  <c r="C160" i="9"/>
  <c r="C157" i="9"/>
  <c r="E152" i="9"/>
  <c r="C152" i="9"/>
  <c r="F149" i="9"/>
  <c r="E149" i="9"/>
  <c r="D149" i="9"/>
  <c r="C149" i="9"/>
  <c r="C146" i="9"/>
  <c r="E141" i="9"/>
  <c r="C141" i="9"/>
  <c r="F138" i="9"/>
  <c r="E138" i="9"/>
  <c r="D138" i="9"/>
  <c r="C138" i="9"/>
  <c r="C135" i="9"/>
  <c r="E130" i="9"/>
  <c r="C130" i="9"/>
  <c r="F127" i="9"/>
  <c r="E127" i="9"/>
  <c r="D127" i="9"/>
  <c r="C127" i="9"/>
  <c r="C124" i="9"/>
  <c r="E119" i="9"/>
  <c r="C119" i="9"/>
  <c r="F116" i="9"/>
  <c r="E116" i="9"/>
  <c r="D116" i="9"/>
  <c r="C116" i="9"/>
  <c r="C113" i="9"/>
  <c r="E108" i="9"/>
  <c r="C108" i="9"/>
  <c r="F105" i="9"/>
  <c r="E105" i="9"/>
  <c r="D105" i="9"/>
  <c r="C105" i="9"/>
  <c r="C102" i="9"/>
  <c r="E97" i="9"/>
  <c r="C97" i="9"/>
  <c r="F94" i="9"/>
  <c r="E94" i="9"/>
  <c r="D94" i="9"/>
  <c r="C94" i="9"/>
  <c r="C91" i="9"/>
  <c r="E86" i="9"/>
  <c r="C86" i="9"/>
  <c r="F83" i="9"/>
  <c r="E83" i="9"/>
  <c r="D83" i="9"/>
  <c r="C83" i="9"/>
  <c r="C80" i="9"/>
  <c r="E75" i="9"/>
  <c r="C75" i="9"/>
  <c r="F72" i="9"/>
  <c r="E72" i="9"/>
  <c r="D72" i="9"/>
  <c r="C72" i="9"/>
  <c r="C69" i="9"/>
  <c r="E64" i="9"/>
  <c r="C64" i="9"/>
  <c r="E61" i="9"/>
  <c r="D61" i="9"/>
  <c r="C61" i="9"/>
  <c r="C58" i="9"/>
  <c r="E53" i="9"/>
  <c r="C53" i="9"/>
  <c r="F50" i="9"/>
  <c r="E50" i="9"/>
  <c r="D50" i="9"/>
  <c r="C50" i="9"/>
  <c r="C47" i="9"/>
  <c r="E42" i="9"/>
  <c r="C42" i="9"/>
  <c r="F39" i="9"/>
  <c r="E39" i="9"/>
  <c r="D39" i="9"/>
  <c r="C39" i="9"/>
  <c r="C36" i="9"/>
  <c r="E31" i="9"/>
  <c r="C31" i="9"/>
  <c r="E28" i="9"/>
  <c r="D28" i="9"/>
  <c r="C28" i="9"/>
  <c r="C25" i="9"/>
  <c r="E20" i="9"/>
  <c r="C20" i="9"/>
  <c r="E17" i="9"/>
  <c r="D17" i="9"/>
  <c r="C17" i="9"/>
  <c r="C14" i="9"/>
  <c r="E9" i="9"/>
  <c r="F6" i="9"/>
  <c r="E6" i="9"/>
  <c r="C6" i="9"/>
  <c r="C3" i="9"/>
  <c r="D125" i="23"/>
  <c r="D117" i="23"/>
  <c r="D109" i="23"/>
  <c r="D101" i="23"/>
  <c r="D93" i="23"/>
  <c r="D85" i="23"/>
  <c r="D77" i="23"/>
  <c r="D69" i="23"/>
  <c r="F61" i="23"/>
  <c r="D61" i="23" s="1"/>
  <c r="F53" i="23"/>
  <c r="D53" i="23" s="1"/>
  <c r="F45" i="23"/>
  <c r="F61" i="9" s="1"/>
  <c r="F37" i="23"/>
  <c r="D37" i="23" s="1"/>
  <c r="F29" i="23"/>
  <c r="D29" i="23" s="1"/>
  <c r="F21" i="23"/>
  <c r="D21" i="23" s="1"/>
  <c r="F13" i="23"/>
  <c r="D13" i="23" s="1"/>
  <c r="F5" i="23"/>
  <c r="D5" i="23" s="1"/>
  <c r="H17" i="6"/>
  <c r="H16" i="6"/>
  <c r="H15" i="6"/>
  <c r="H13" i="6"/>
  <c r="H12" i="6"/>
  <c r="H11" i="6"/>
  <c r="H10" i="6"/>
  <c r="H9" i="6"/>
  <c r="H8" i="6"/>
  <c r="H7" i="6"/>
  <c r="H6" i="6"/>
  <c r="H5" i="6"/>
  <c r="H4" i="6"/>
  <c r="G138" i="9" l="1"/>
  <c r="G105" i="9"/>
  <c r="G116" i="9"/>
  <c r="G171" i="9"/>
  <c r="G127" i="9"/>
  <c r="F28" i="9"/>
  <c r="G28" i="9" s="1"/>
  <c r="F17" i="9"/>
  <c r="G17" i="9" s="1"/>
  <c r="G61" i="9"/>
  <c r="G94" i="9"/>
  <c r="G83" i="9"/>
  <c r="G72" i="9"/>
  <c r="G50" i="9"/>
  <c r="G39" i="9"/>
  <c r="G6" i="9"/>
  <c r="G160" i="9"/>
  <c r="G149" i="9"/>
  <c r="D4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<sst xmlns="http://schemas.openxmlformats.org/spreadsheetml/2006/main" count="1222" uniqueCount="306">
  <si>
    <t>계약방법</t>
    <phoneticPr fontId="6" type="noConversion"/>
  </si>
  <si>
    <t>비고</t>
    <phoneticPr fontId="6" type="noConversion"/>
  </si>
  <si>
    <t>계약부서</t>
    <phoneticPr fontId="6" type="noConversion"/>
  </si>
  <si>
    <t>계약명</t>
    <phoneticPr fontId="6" type="noConversion"/>
  </si>
  <si>
    <t>준공검사현황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</si>
  <si>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</si>
  <si>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</si>
  <si>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</si>
  <si>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</si>
  <si>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비고</t>
    <phoneticPr fontId="6" type="noConversion"/>
  </si>
  <si>
    <t>계약현황공개</t>
    <phoneticPr fontId="6" type="noConversion"/>
  </si>
  <si>
    <t>수의계약현황</t>
    <phoneticPr fontId="6" type="noConversion"/>
  </si>
  <si>
    <t>검수완료일</t>
    <phoneticPr fontId="6" type="noConversion"/>
  </si>
  <si>
    <t>계약업체명</t>
    <phoneticPr fontId="6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</si>
  <si>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</si>
  <si>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</si>
  <si>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</si>
  <si>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</si>
  <si>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</si>
  <si>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</si>
  <si>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</si>
  <si>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</si>
  <si>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</si>
  <si>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</si>
  <si>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</si>
  <si>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</si>
  <si>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</si>
  <si>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6" type="noConversion"/>
  </si>
  <si>
    <t>대표자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</si>
  <si>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</si>
  <si>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</si>
  <si>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</si>
  <si>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</si>
  <si>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</si>
  <si>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계약현황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</si>
  <si>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</si>
  <si>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</si>
  <si>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</si>
  <si>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</si>
  <si>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</si>
  <si>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</si>
  <si>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</si>
  <si>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</si>
  <si>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6" type="noConversion"/>
  </si>
  <si>
    <t>물품 발주계획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</si>
  <si>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</si>
  <si>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</si>
  <si>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</si>
  <si>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</si>
  <si>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</si>
  <si>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</si>
  <si>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</si>
  <si>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</si>
  <si>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</si>
  <si>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선금</t>
    <phoneticPr fontId="6" type="noConversion"/>
  </si>
  <si>
    <t>계약기간</t>
    <phoneticPr fontId="6" type="noConversion"/>
  </si>
  <si>
    <t>용역 발주계획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</si>
  <si>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</si>
  <si>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</si>
  <si>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</si>
  <si>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</si>
  <si>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</si>
  <si>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</si>
  <si>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</si>
  <si>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</si>
  <si>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</si>
  <si>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</si>
  <si>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</si>
  <si>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1인 수의 계약</t>
    <phoneticPr fontId="6" type="noConversion"/>
  </si>
  <si>
    <t>소액수의</t>
    <phoneticPr fontId="6" type="noConversion"/>
  </si>
  <si>
    <t>지방자치를 당사자로 하는 계약에 관한 법률 시행령 제25조1항5호에 의한 수의계약</t>
    <phoneticPr fontId="6" type="noConversion"/>
  </si>
  <si>
    <t>계약율(%)</t>
  </si>
  <si>
    <t>입찰현황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</si>
  <si>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</si>
  <si>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</si>
  <si>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</si>
  <si>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</si>
  <si>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</si>
  <si>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</si>
  <si>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</si>
  <si>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</si>
  <si>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</si>
  <si>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</si>
  <si>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</si>
  <si>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</si>
  <si>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</si>
  <si>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</si>
  <si>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</si>
  <si>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</si>
  <si>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</si>
  <si>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</si>
  <si>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</si>
  <si>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용역명</t>
    <phoneticPr fontId="6" type="noConversion"/>
  </si>
  <si>
    <t>일반</t>
    <phoneticPr fontId="6" type="noConversion"/>
  </si>
  <si>
    <t>최초계약금액</t>
    <phoneticPr fontId="6" type="noConversion"/>
  </si>
  <si>
    <t xml:space="preserve">     </t>
    <phoneticPr fontId="6" type="noConversion"/>
  </si>
  <si>
    <t>(단위 : 원)</t>
    <phoneticPr fontId="6" type="noConversion"/>
  </si>
  <si>
    <t>구매예정금액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</si>
  <si>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</si>
  <si>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</si>
  <si>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</si>
  <si>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</si>
  <si>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</si>
  <si>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(단위: 원)</t>
    <phoneticPr fontId="6" type="noConversion"/>
  </si>
  <si>
    <t xml:space="preserve"> </t>
    <phoneticPr fontId="6" type="noConversion"/>
  </si>
  <si>
    <t>대금지급현황</t>
  </si>
  <si>
    <t>2025년 소방시설 안전관리 위탁대행</t>
  </si>
  <si>
    <t>2025년 승강기 위탁관리</t>
  </si>
  <si>
    <t>2025년 전기안전관리 위탁 대행</t>
  </si>
  <si>
    <t>2025년 청소년방과후아카데미 사무용복합기 임차</t>
  </si>
  <si>
    <t>2025년 차염발생장치(소금물 전기분해장치) 렌탈</t>
  </si>
  <si>
    <t>2025년 무인경비시스템 위탁관리</t>
  </si>
  <si>
    <t>2025년 중원청소년수련관 시설관리용역</t>
    <phoneticPr fontId="6" type="noConversion"/>
  </si>
  <si>
    <t>2025년 중원청소년수련관 청소년방과후아카데미 위탁급식 용역</t>
    <phoneticPr fontId="6" type="noConversion"/>
  </si>
  <si>
    <t>2025년 성남시청소년재단 셔틀버스 임차용역(2차)</t>
    <phoneticPr fontId="6" type="noConversion"/>
  </si>
  <si>
    <t>㈜도솔전기안전</t>
  </si>
  <si>
    <t>현대엘리베이터서비스 주식회사</t>
  </si>
  <si>
    <t>신도종합서비스</t>
  </si>
  <si>
    <t>㈜에스원</t>
  </si>
  <si>
    <t>㈜행복도시락 성남점</t>
  </si>
  <si>
    <t>주식회사 크루버스</t>
    <phoneticPr fontId="6" type="noConversion"/>
  </si>
  <si>
    <t>㈜대성안전개발</t>
    <phoneticPr fontId="6" type="noConversion"/>
  </si>
  <si>
    <t>2025년</t>
  </si>
  <si>
    <t>2024.12.11.</t>
  </si>
  <si>
    <t>2024.12.19.</t>
  </si>
  <si>
    <t>2024.12.13.</t>
  </si>
  <si>
    <t>2025.01.01.</t>
    <phoneticPr fontId="6" type="noConversion"/>
  </si>
  <si>
    <t>2025.12.31.</t>
    <phoneticPr fontId="6" type="noConversion"/>
  </si>
  <si>
    <t>2025.01.06.</t>
    <phoneticPr fontId="6" type="noConversion"/>
  </si>
  <si>
    <t>2024.12.31.</t>
    <phoneticPr fontId="6" type="noConversion"/>
  </si>
  <si>
    <t>2024.12.30.</t>
    <phoneticPr fontId="6" type="noConversion"/>
  </si>
  <si>
    <t>2024.12.27.</t>
    <phoneticPr fontId="6" type="noConversion"/>
  </si>
  <si>
    <t>-</t>
    <phoneticPr fontId="6" type="noConversion"/>
  </si>
  <si>
    <t>중원유스센터</t>
    <phoneticPr fontId="6" type="noConversion"/>
  </si>
  <si>
    <t>- 해당사항 없음 -</t>
  </si>
  <si>
    <t>2025년 환경위생 위탁관리(렌탈)</t>
  </si>
  <si>
    <t>2025년 사무용 복합기 임차</t>
  </si>
  <si>
    <t>2025년 인터넷망 신청(2차)</t>
  </si>
  <si>
    <t>2025년 인터넷전화 신청(2차)</t>
  </si>
  <si>
    <r>
      <t>2025년 방역</t>
    </r>
    <r>
      <rPr>
        <sz val="10"/>
        <rFont val="맑은 고딕"/>
        <family val="3"/>
        <charset val="129"/>
      </rPr>
      <t>〮</t>
    </r>
    <r>
      <rPr>
        <sz val="10"/>
        <rFont val="맑은 고딕"/>
        <family val="3"/>
        <charset val="129"/>
        <scheme val="minor"/>
      </rPr>
      <t>소독 위탁운영</t>
    </r>
    <phoneticPr fontId="6" type="noConversion"/>
  </si>
  <si>
    <t>주식회사 한창</t>
    <phoneticPr fontId="6" type="noConversion"/>
  </si>
  <si>
    <t>성남소방전기주식회사</t>
    <phoneticPr fontId="6" type="noConversion"/>
  </si>
  <si>
    <t>주식회사 현대렌탈케어</t>
    <phoneticPr fontId="6" type="noConversion"/>
  </si>
  <si>
    <t>주식회사 하이클로(Hyclor)</t>
    <phoneticPr fontId="6" type="noConversion"/>
  </si>
  <si>
    <t>주식회사 케이티</t>
    <phoneticPr fontId="6" type="noConversion"/>
  </si>
  <si>
    <t>주식회사 한창</t>
  </si>
  <si>
    <t>성남소방전기주식회사</t>
  </si>
  <si>
    <t>주식회사 하이클로(Hyclor)</t>
  </si>
  <si>
    <t>주식회사 현대렌탈케어</t>
  </si>
  <si>
    <t>주식회사 케이티</t>
  </si>
  <si>
    <t>2025년 중원청소년수련관 청소년방과후아카데미 위탁급식 용역</t>
  </si>
  <si>
    <t>2025년 성남시청소년재단 셔틀버스 임차용역(2차)</t>
  </si>
  <si>
    <t>주식회사 크루버스</t>
  </si>
  <si>
    <t>2025년 중원청소년수련관 시설관리용역</t>
  </si>
  <si>
    <t>㈜대성안전개발</t>
  </si>
  <si>
    <t>-</t>
  </si>
  <si>
    <r>
      <t>2025년 방역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소독 위탁운영</t>
    </r>
    <phoneticPr fontId="6" type="noConversion"/>
  </si>
  <si>
    <t>1인 수의 계약</t>
  </si>
  <si>
    <t>중원유스센터</t>
  </si>
  <si>
    <t>2025년 청소년방과후아카데미 사무용복합기 임차</t>
    <phoneticPr fontId="6" type="noConversion"/>
  </si>
  <si>
    <t>연간계약</t>
    <phoneticPr fontId="6" type="noConversion"/>
  </si>
  <si>
    <t>〃</t>
    <phoneticPr fontId="6" type="noConversion"/>
  </si>
  <si>
    <t>연간계약
(짝수 월에 실시)</t>
    <phoneticPr fontId="6" type="noConversion"/>
  </si>
  <si>
    <t>연간계약
(짝수 월에 실시)</t>
  </si>
  <si>
    <t>연간계약
(실 사용금액 반영)</t>
    <phoneticPr fontId="6" type="noConversion"/>
  </si>
  <si>
    <t>연간계약
(실 급식 인원 반영)</t>
    <phoneticPr fontId="6" type="noConversion"/>
  </si>
  <si>
    <t>연간계약
(실 근무일 반영)</t>
    <phoneticPr fontId="6" type="noConversion"/>
  </si>
  <si>
    <t>2025.08.31.</t>
    <phoneticPr fontId="6" type="noConversion"/>
  </si>
  <si>
    <t xml:space="preserve">강남이엔지 주식회사  </t>
  </si>
  <si>
    <t>2025.09.30.</t>
  </si>
  <si>
    <t>2025.09.30.</t>
    <phoneticPr fontId="6" type="noConversion"/>
  </si>
  <si>
    <t>2025.10.01.</t>
  </si>
  <si>
    <t>2025.10.01.</t>
    <phoneticPr fontId="6" type="noConversion"/>
  </si>
  <si>
    <t>제1회 유스올림피아드 로봇 대회 운영 용역</t>
    <phoneticPr fontId="6" type="noConversion"/>
  </si>
  <si>
    <t>2025.09.02.</t>
    <phoneticPr fontId="6" type="noConversion"/>
  </si>
  <si>
    <t>2025.09.20.</t>
    <phoneticPr fontId="6" type="noConversion"/>
  </si>
  <si>
    <t>2025.09.14.~2025.09.20.</t>
    <phoneticPr fontId="6" type="noConversion"/>
  </si>
  <si>
    <t>서울대로봇교육연구회</t>
    <phoneticPr fontId="6" type="noConversion"/>
  </si>
  <si>
    <t>경기도 성님시 분당구 판교로 372 703호(삼평동, 스타식스코아1)</t>
    <phoneticPr fontId="6" type="noConversion"/>
  </si>
  <si>
    <t>이환동</t>
    <phoneticPr fontId="6" type="noConversion"/>
  </si>
  <si>
    <t>2025.09.16.</t>
    <phoneticPr fontId="6" type="noConversion"/>
  </si>
  <si>
    <t>9월 방과후아카데미 주말전문체험 「놀러온 토요일」 이동차량 임차</t>
    <phoneticPr fontId="6" type="noConversion"/>
  </si>
  <si>
    <t>2025. 성남시청소년어울림마당 도파민스테이션 물품 임차</t>
    <phoneticPr fontId="6" type="noConversion"/>
  </si>
  <si>
    <t>2025. 성남시청소년어울림마당 조명 설치</t>
    <phoneticPr fontId="6" type="noConversion"/>
  </si>
  <si>
    <t>2025. 성남시청소년어울림마당 텐트 임차</t>
    <phoneticPr fontId="6" type="noConversion"/>
  </si>
  <si>
    <t>제1회 유스올림피아드, 청청페스티벌 현수막 제작</t>
    <phoneticPr fontId="6" type="noConversion"/>
  </si>
  <si>
    <t>썸썸스페이스 청년창업팀 이동판매자동차 임차</t>
  </si>
  <si>
    <t>실내외 테이블 및 의자세트 구입</t>
  </si>
  <si>
    <t>2025.09.03.</t>
  </si>
  <si>
    <t>2025.09.20.</t>
  </si>
  <si>
    <t>2025.09.08.</t>
  </si>
  <si>
    <t>2025.09.15.</t>
  </si>
  <si>
    <t>2025.09.18.</t>
    <phoneticPr fontId="6" type="noConversion"/>
  </si>
  <si>
    <t>2025.09.22.</t>
  </si>
  <si>
    <t>2025.09.18.~2025.09.22.</t>
    <phoneticPr fontId="6" type="noConversion"/>
  </si>
  <si>
    <t>2025.09.19.</t>
  </si>
  <si>
    <t>2025.08.15.~2025.09.19.</t>
    <phoneticPr fontId="6" type="noConversion"/>
  </si>
  <si>
    <t>2025.09.19.~2025.09.20.</t>
  </si>
  <si>
    <t>2025.09.19.~2025.09.20.</t>
    <phoneticPr fontId="6" type="noConversion"/>
  </si>
  <si>
    <t>경기도 남양주시 진접읍 부마로106번길 70, 가, 나동1, 2층</t>
    <phoneticPr fontId="6" type="noConversion"/>
  </si>
  <si>
    <t>가구로드</t>
  </si>
  <si>
    <t>소아브 카페</t>
  </si>
  <si>
    <t>서울특별시 구로구 경인로15길 34(오류동)</t>
  </si>
  <si>
    <t>중원기획</t>
  </si>
  <si>
    <t>경기도 성남시 중원구 제일로 45, 1층(성남동)</t>
  </si>
  <si>
    <t>마케팅스토리(Marketing story)</t>
  </si>
  <si>
    <t>경기도 성남시 중원구 사기막골로 184,  A동 9층 905호(상대원동, 델리스빌딩)</t>
    <phoneticPr fontId="6" type="noConversion"/>
  </si>
  <si>
    <t>경기도 광주시 능평로 132-14(능평등)</t>
  </si>
  <si>
    <t>엘라이트(EL LIGHT)</t>
  </si>
  <si>
    <t>이엔알플러스</t>
  </si>
  <si>
    <t>경기도 남양주시 양정로219번길 97(이패동 4, 5)</t>
  </si>
  <si>
    <t>주식회사 선진항공여행사</t>
  </si>
  <si>
    <t>경기도 성남시 분당구 서현로 170(서현동, 풍림아이원플러스오피스 디동 1501호)</t>
  </si>
  <si>
    <t>윤준식</t>
  </si>
  <si>
    <t>경상수</t>
  </si>
  <si>
    <t>김성욱</t>
  </si>
  <si>
    <t>강석훈</t>
  </si>
  <si>
    <t>최인규</t>
  </si>
  <si>
    <t>이훈성</t>
  </si>
  <si>
    <t>박학수</t>
  </si>
  <si>
    <t>10월</t>
    <phoneticPr fontId="6" type="noConversion"/>
  </si>
  <si>
    <t>성남 스마트 미래도시</t>
    <phoneticPr fontId="6" type="noConversion"/>
  </si>
  <si>
    <t>수의계약</t>
    <phoneticPr fontId="6" type="noConversion"/>
  </si>
  <si>
    <t>3D 프린터, 무선VR기기 임차</t>
    <phoneticPr fontId="6" type="noConversion"/>
  </si>
  <si>
    <t>대</t>
    <phoneticPr fontId="6" type="noConversion"/>
  </si>
  <si>
    <t>박시진</t>
    <phoneticPr fontId="6" type="noConversion"/>
  </si>
  <si>
    <t>031-729-9355</t>
    <phoneticPr fontId="6" type="noConversion"/>
  </si>
  <si>
    <t>2025. 청소년동아리지원 『아라』프로모션 영상 촬영</t>
    <phoneticPr fontId="6" type="noConversion"/>
  </si>
  <si>
    <t>조아라</t>
    <phoneticPr fontId="6" type="noConversion"/>
  </si>
  <si>
    <t>031-729-9335</t>
    <phoneticPr fontId="6" type="noConversion"/>
  </si>
  <si>
    <t>통고구마 축제 김원훈 계약</t>
    <phoneticPr fontId="6" type="noConversion"/>
  </si>
  <si>
    <t>현석대</t>
    <phoneticPr fontId="6" type="noConversion"/>
  </si>
  <si>
    <t>031-729-9333</t>
    <phoneticPr fontId="6" type="noConversion"/>
  </si>
  <si>
    <t>통고구마 축제 케이시 계약</t>
    <phoneticPr fontId="6" type="noConversion"/>
  </si>
  <si>
    <t>통고구마 축제 영상제작 계약</t>
    <phoneticPr fontId="6" type="noConversion"/>
  </si>
  <si>
    <t>통고구마 축제 전문댄스 계약</t>
    <phoneticPr fontId="6" type="noConversion"/>
  </si>
  <si>
    <t>통고구마 축제 현장중계 계약</t>
    <phoneticPr fontId="6" type="noConversion"/>
  </si>
  <si>
    <t>통고구마 축제 사회자 계약</t>
    <phoneticPr fontId="6" type="noConversion"/>
  </si>
  <si>
    <t>2025년 작업환경측정</t>
    <phoneticPr fontId="6" type="noConversion"/>
  </si>
  <si>
    <t>정지홍</t>
    <phoneticPr fontId="6" type="noConversion"/>
  </si>
  <si>
    <t>031-729-9314</t>
    <phoneticPr fontId="6" type="noConversion"/>
  </si>
  <si>
    <t>밴드실 환경개선 공사</t>
  </si>
  <si>
    <t>밴드실 냉난방기 구입</t>
  </si>
  <si>
    <t>밴드실 냉난방기 구입</t>
    <phoneticPr fontId="6" type="noConversion"/>
  </si>
  <si>
    <t>제1회 유스올림피아드 로봇 대회 운영 용역</t>
  </si>
  <si>
    <t>9월 방과후아카데미 주말전문체험 「놀러온 토요일」 이동차량 임차</t>
  </si>
  <si>
    <t>2025. 성남시청소년어울림마당 도파민스테이션 물품 임차</t>
  </si>
  <si>
    <t>2025. 성남시청소년어울림마당 조명 설치</t>
  </si>
  <si>
    <t>2025. 성남시청소년어울림마당 텐트 임차</t>
  </si>
  <si>
    <t>제1회 유스올림피아드, 청청페스티벌 현수막 제작</t>
  </si>
  <si>
    <t>서울대로봇교육연구회</t>
  </si>
  <si>
    <t>2025.09.02.</t>
  </si>
  <si>
    <t>2025.09.18.</t>
  </si>
  <si>
    <t>2025.09.14.</t>
  </si>
  <si>
    <t>2025.08.29.</t>
    <phoneticPr fontId="6" type="noConversion"/>
  </si>
  <si>
    <t>2025.09.01.</t>
    <phoneticPr fontId="6" type="noConversion"/>
  </si>
  <si>
    <t>2025.08.19.</t>
    <phoneticPr fontId="6" type="noConversion"/>
  </si>
  <si>
    <t>2025.08.20.</t>
  </si>
  <si>
    <t>2025.09.05.</t>
  </si>
  <si>
    <t>2025.09.05.</t>
    <phoneticPr fontId="6" type="noConversion"/>
  </si>
  <si>
    <t>2025.09.04.</t>
    <phoneticPr fontId="6" type="noConversion"/>
  </si>
  <si>
    <t>2025.09.20.</t>
    <phoneticPr fontId="6" type="noConversion"/>
  </si>
  <si>
    <t xml:space="preserve">강남이엔지 주식회사  </t>
    <phoneticPr fontId="6" type="noConversion"/>
  </si>
  <si>
    <t>주식회사 집텍</t>
    <phoneticPr fontId="6" type="noConversion"/>
  </si>
  <si>
    <t>2025. 자매결연도시 교류활동사업 영상 제작</t>
    <phoneticPr fontId="6" type="noConversion"/>
  </si>
  <si>
    <t>2025년 하반기 저수조(물탱크) 청소</t>
    <phoneticPr fontId="6" type="noConversion"/>
  </si>
  <si>
    <t>2025년 하반기 대기배출시설 측정</t>
    <phoneticPr fontId="6" type="noConversion"/>
  </si>
  <si>
    <t>실내외 테이블 및 의자세트 구입</t>
    <phoneticPr fontId="6" type="noConversion"/>
  </si>
  <si>
    <t>2025. 「성남 스마트 미래도시」 운영물품 임차</t>
    <phoneticPr fontId="6" type="noConversion"/>
  </si>
  <si>
    <t>필름번</t>
  </si>
  <si>
    <t>㈜문일종합관리</t>
  </si>
  <si>
    <t>㈜이푸른환경</t>
  </si>
  <si>
    <t>주식회 메이크잇나우</t>
  </si>
  <si>
    <t>포텐</t>
  </si>
  <si>
    <t>2025.09.29.</t>
  </si>
  <si>
    <t>주식회사 집텍</t>
  </si>
  <si>
    <t>2025. 자매결연도시 교류활동사업 영상 제작</t>
    <phoneticPr fontId="6" type="noConversion"/>
  </si>
  <si>
    <t>2025.09.22.</t>
    <phoneticPr fontId="6" type="noConversion"/>
  </si>
  <si>
    <t>2025.09.22.~2025.09.30.</t>
    <phoneticPr fontId="6" type="noConversion"/>
  </si>
  <si>
    <t>2025.09.30.</t>
    <phoneticPr fontId="6" type="noConversion"/>
  </si>
  <si>
    <t>필름번</t>
    <phoneticPr fontId="6" type="noConversion"/>
  </si>
  <si>
    <t>경기도 성남시 중원구 갈마치로 302, 바동 601-9호</t>
    <phoneticPr fontId="6" type="noConversion"/>
  </si>
  <si>
    <t>2025년 하반기 저수조(물탱크) 청소</t>
    <phoneticPr fontId="6" type="noConversion"/>
  </si>
  <si>
    <t>경기도 성남시 수정구 성남대로 1210번길 7(수진동)</t>
    <phoneticPr fontId="6" type="noConversion"/>
  </si>
  <si>
    <t>2025년 하반기 대기배출시설 측정</t>
    <phoneticPr fontId="6" type="noConversion"/>
  </si>
  <si>
    <t>경기도 성남시 중원구 순환로 111</t>
    <phoneticPr fontId="6" type="noConversion"/>
  </si>
  <si>
    <t>2025. 「성남 스마트 미래도시」 운영물품 임차</t>
    <phoneticPr fontId="6" type="noConversion"/>
  </si>
  <si>
    <t>경기도 성남시 수정구 청계산로 686, 804호(고등동, 반도아이비비밸리)</t>
    <phoneticPr fontId="6" type="noConversion"/>
  </si>
  <si>
    <t>2025. 청소년동아리지원 아라 프로모션 영상 촬영</t>
    <phoneticPr fontId="6" type="noConversion"/>
  </si>
  <si>
    <t>서울특별시 동대문구 청장산로11길 17, 203동 201호</t>
    <phoneticPr fontId="6" type="noConversion"/>
  </si>
  <si>
    <t>2025.09.29.</t>
    <phoneticPr fontId="6" type="noConversion"/>
  </si>
  <si>
    <t>2025.10.12.~2025.10.15.</t>
    <phoneticPr fontId="6" type="noConversion"/>
  </si>
  <si>
    <t>2025.10.15.</t>
    <phoneticPr fontId="6" type="noConversion"/>
  </si>
  <si>
    <t>㈜이푸른환경</t>
    <phoneticPr fontId="6" type="noConversion"/>
  </si>
  <si>
    <t>주식회 메이크잇나우</t>
    <phoneticPr fontId="6" type="noConversion"/>
  </si>
  <si>
    <t>2025.10.14.~2025.11.11.</t>
    <phoneticPr fontId="6" type="noConversion"/>
  </si>
  <si>
    <t>2025.11.11.</t>
    <phoneticPr fontId="6" type="noConversion"/>
  </si>
  <si>
    <t>2025.09.30.~2025.12.31.</t>
    <phoneticPr fontId="6" type="noConversion"/>
  </si>
  <si>
    <t>2025.12.31.</t>
    <phoneticPr fontId="6" type="noConversion"/>
  </si>
  <si>
    <t>김태민</t>
    <phoneticPr fontId="6" type="noConversion"/>
  </si>
  <si>
    <t>신희남</t>
    <phoneticPr fontId="6" type="noConversion"/>
  </si>
  <si>
    <t>김민규</t>
    <phoneticPr fontId="6" type="noConversion"/>
  </si>
  <si>
    <t>김건욱</t>
    <phoneticPr fontId="6" type="noConversion"/>
  </si>
  <si>
    <t>2025.09.05.</t>
    <phoneticPr fontId="6" type="noConversion"/>
  </si>
  <si>
    <t>2025.09.04.</t>
    <phoneticPr fontId="6" type="noConversion"/>
  </si>
  <si>
    <t>2025.09.22.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</si>
</sst>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  <numFmt numFmtId="182" formatCode="0.0%"/>
  </numFmts>
  <fonts count="4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3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18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91">
    <xf numFmtId="0" fontId="0" fillId="0" borderId="0" xfId="0"/>
    <xf numFmtId="0" fontId="10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4" borderId="0" xfId="0" applyFill="1"/>
    <xf numFmtId="0" fontId="10" fillId="4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1" fontId="0" fillId="0" borderId="0" xfId="0" applyNumberFormat="1"/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0" fillId="4" borderId="0" xfId="0" applyFont="1" applyFill="1"/>
    <xf numFmtId="0" fontId="19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41" fontId="21" fillId="0" borderId="1" xfId="1" applyFont="1" applyFill="1" applyBorder="1" applyAlignment="1">
      <alignment vertical="center"/>
    </xf>
    <xf numFmtId="0" fontId="21" fillId="0" borderId="51" xfId="0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 wrapText="1"/>
    </xf>
    <xf numFmtId="0" fontId="21" fillId="0" borderId="49" xfId="0" quotePrefix="1" applyFont="1" applyBorder="1" applyAlignment="1">
      <alignment horizontal="center" vertical="center" wrapText="1"/>
    </xf>
    <xf numFmtId="0" fontId="21" fillId="0" borderId="49" xfId="0" quotePrefix="1" applyFont="1" applyBorder="1" applyAlignment="1">
      <alignment horizontal="center" vertical="center"/>
    </xf>
    <xf numFmtId="176" fontId="23" fillId="0" borderId="49" xfId="0" applyNumberFormat="1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/>
    </xf>
    <xf numFmtId="0" fontId="21" fillId="0" borderId="49" xfId="0" quotePrefix="1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wrapText="1" shrinkToFi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right" vertical="center" shrinkToFit="1"/>
    </xf>
    <xf numFmtId="0" fontId="28" fillId="2" borderId="2" xfId="0" applyFont="1" applyFill="1" applyBorder="1" applyAlignment="1">
      <alignment horizontal="center" vertical="center" shrinkToFit="1"/>
    </xf>
    <xf numFmtId="3" fontId="29" fillId="0" borderId="14" xfId="0" applyNumberFormat="1" applyFont="1" applyBorder="1" applyAlignment="1">
      <alignment horizontal="right" vertical="center" shrinkToFit="1"/>
    </xf>
    <xf numFmtId="9" fontId="29" fillId="0" borderId="2" xfId="0" applyNumberFormat="1" applyFont="1" applyBorder="1" applyAlignment="1">
      <alignment horizontal="center" vertical="center" shrinkToFit="1"/>
    </xf>
    <xf numFmtId="14" fontId="29" fillId="0" borderId="2" xfId="0" applyNumberFormat="1" applyFont="1" applyBorder="1" applyAlignment="1">
      <alignment horizontal="center" vertical="center" shrinkToFit="1"/>
    </xf>
    <xf numFmtId="0" fontId="30" fillId="2" borderId="2" xfId="0" applyFont="1" applyFill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shrinkToFit="1"/>
    </xf>
    <xf numFmtId="0" fontId="33" fillId="2" borderId="30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33" fillId="2" borderId="43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shrinkToFit="1"/>
    </xf>
    <xf numFmtId="0" fontId="17" fillId="0" borderId="0" xfId="0" applyFont="1"/>
    <xf numFmtId="0" fontId="19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wrapText="1"/>
    </xf>
    <xf numFmtId="0" fontId="4" fillId="4" borderId="0" xfId="0" applyFont="1" applyFill="1"/>
    <xf numFmtId="41" fontId="0" fillId="4" borderId="0" xfId="0" applyNumberFormat="1" applyFill="1"/>
    <xf numFmtId="0" fontId="5" fillId="4" borderId="0" xfId="0" applyFont="1" applyFill="1"/>
    <xf numFmtId="41" fontId="5" fillId="4" borderId="0" xfId="1" applyFont="1" applyFill="1" applyAlignment="1"/>
    <xf numFmtId="0" fontId="21" fillId="0" borderId="1" xfId="259" applyFont="1" applyFill="1" applyBorder="1" applyAlignment="1">
      <alignment horizontal="center" vertical="center"/>
    </xf>
    <xf numFmtId="41" fontId="21" fillId="0" borderId="1" xfId="259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 shrinkToFit="1"/>
    </xf>
    <xf numFmtId="0" fontId="24" fillId="4" borderId="0" xfId="0" applyFont="1" applyFill="1" applyAlignment="1">
      <alignment horizontal="left" vertical="center" shrinkToFit="1"/>
    </xf>
    <xf numFmtId="0" fontId="21" fillId="0" borderId="1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1" fontId="19" fillId="4" borderId="0" xfId="1" applyFont="1" applyFill="1" applyAlignment="1">
      <alignment horizontal="center" vertical="center"/>
    </xf>
    <xf numFmtId="41" fontId="0" fillId="4" borderId="0" xfId="1" applyFont="1" applyFill="1" applyAlignment="1"/>
    <xf numFmtId="0" fontId="26" fillId="4" borderId="0" xfId="0" applyFont="1" applyFill="1" applyAlignment="1">
      <alignment horizontal="right" vertical="center"/>
    </xf>
    <xf numFmtId="49" fontId="35" fillId="0" borderId="50" xfId="0" applyNumberFormat="1" applyFont="1" applyFill="1" applyBorder="1" applyAlignment="1">
      <alignment horizontal="center" vertical="center" wrapText="1"/>
    </xf>
    <xf numFmtId="0" fontId="22" fillId="0" borderId="62" xfId="259" applyFont="1" applyFill="1" applyBorder="1" applyAlignment="1">
      <alignment horizontal="center" vertical="center" shrinkToFit="1"/>
    </xf>
    <xf numFmtId="41" fontId="22" fillId="0" borderId="62" xfId="259" applyNumberFormat="1" applyFont="1" applyFill="1" applyBorder="1" applyAlignment="1">
      <alignment horizontal="center" vertical="center"/>
    </xf>
    <xf numFmtId="0" fontId="22" fillId="0" borderId="62" xfId="259" applyFont="1" applyFill="1" applyBorder="1" applyAlignment="1">
      <alignment horizontal="center" vertical="center"/>
    </xf>
    <xf numFmtId="0" fontId="37" fillId="4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58" xfId="259" applyFont="1" applyFill="1" applyBorder="1" applyAlignment="1">
      <alignment horizontal="center" vertical="center"/>
    </xf>
    <xf numFmtId="0" fontId="21" fillId="0" borderId="61" xfId="259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 shrinkToFit="1"/>
    </xf>
    <xf numFmtId="0" fontId="22" fillId="0" borderId="59" xfId="259" applyFont="1" applyFill="1" applyBorder="1" applyAlignment="1">
      <alignment horizontal="center" vertical="center"/>
    </xf>
    <xf numFmtId="0" fontId="21" fillId="0" borderId="58" xfId="259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 shrinkToFit="1"/>
    </xf>
    <xf numFmtId="0" fontId="22" fillId="0" borderId="58" xfId="259" applyFont="1" applyBorder="1" applyAlignment="1">
      <alignment horizontal="center" vertical="center"/>
    </xf>
    <xf numFmtId="0" fontId="21" fillId="0" borderId="58" xfId="259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 shrinkToFit="1"/>
    </xf>
    <xf numFmtId="0" fontId="21" fillId="0" borderId="61" xfId="259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shrinkToFit="1"/>
    </xf>
    <xf numFmtId="0" fontId="21" fillId="0" borderId="58" xfId="259" applyFont="1" applyBorder="1" applyAlignment="1">
      <alignment horizontal="center" vertical="center" shrinkToFit="1"/>
    </xf>
    <xf numFmtId="41" fontId="21" fillId="0" borderId="1" xfId="0" quotePrefix="1" applyNumberFormat="1" applyFont="1" applyFill="1" applyBorder="1" applyAlignment="1">
      <alignment horizontal="right" vertical="center"/>
    </xf>
    <xf numFmtId="41" fontId="29" fillId="0" borderId="14" xfId="0" applyNumberFormat="1" applyFont="1" applyBorder="1" applyAlignment="1">
      <alignment horizontal="right" vertical="center" shrinkToFit="1"/>
    </xf>
    <xf numFmtId="41" fontId="29" fillId="0" borderId="2" xfId="0" applyNumberFormat="1" applyFont="1" applyBorder="1" applyAlignment="1">
      <alignment horizontal="right" vertical="center" shrinkToFit="1"/>
    </xf>
    <xf numFmtId="180" fontId="17" fillId="0" borderId="57" xfId="0" applyNumberFormat="1" applyFont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182" fontId="29" fillId="0" borderId="2" xfId="0" applyNumberFormat="1" applyFont="1" applyBorder="1" applyAlignment="1">
      <alignment horizontal="center" vertical="center" shrinkToFit="1"/>
    </xf>
    <xf numFmtId="177" fontId="36" fillId="0" borderId="50" xfId="0" quotePrefix="1" applyNumberFormat="1" applyFont="1" applyFill="1" applyBorder="1" applyAlignment="1">
      <alignment horizontal="center" vertical="center" wrapText="1"/>
    </xf>
    <xf numFmtId="177" fontId="35" fillId="0" borderId="50" xfId="0" quotePrefix="1" applyNumberFormat="1" applyFont="1" applyFill="1" applyBorder="1" applyAlignment="1">
      <alignment horizontal="center" vertical="center" wrapText="1"/>
    </xf>
    <xf numFmtId="0" fontId="22" fillId="0" borderId="59" xfId="259" applyFont="1" applyBorder="1" applyAlignment="1">
      <alignment horizontal="center" vertical="center"/>
    </xf>
    <xf numFmtId="41" fontId="21" fillId="0" borderId="62" xfId="0" quotePrefix="1" applyNumberFormat="1" applyFont="1" applyBorder="1" applyAlignment="1">
      <alignment horizontal="right" vertical="center"/>
    </xf>
    <xf numFmtId="41" fontId="21" fillId="0" borderId="62" xfId="1" applyFont="1" applyFill="1" applyBorder="1" applyAlignment="1">
      <alignment vertical="center"/>
    </xf>
    <xf numFmtId="177" fontId="35" fillId="0" borderId="63" xfId="0" quotePrefix="1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181" fontId="15" fillId="3" borderId="28" xfId="0" applyNumberFormat="1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shrinkToFit="1"/>
    </xf>
    <xf numFmtId="0" fontId="40" fillId="2" borderId="27" xfId="0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/>
    </xf>
    <xf numFmtId="49" fontId="40" fillId="2" borderId="29" xfId="0" applyNumberFormat="1" applyFont="1" applyFill="1" applyBorder="1" applyAlignment="1">
      <alignment horizontal="center" vertical="center"/>
    </xf>
    <xf numFmtId="49" fontId="41" fillId="2" borderId="27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shrinkToFit="1"/>
    </xf>
    <xf numFmtId="49" fontId="41" fillId="2" borderId="28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wrapText="1"/>
    </xf>
    <xf numFmtId="49" fontId="41" fillId="2" borderId="29" xfId="0" applyNumberFormat="1" applyFont="1" applyFill="1" applyBorder="1" applyAlignment="1">
      <alignment horizontal="center" vertical="center"/>
    </xf>
    <xf numFmtId="49" fontId="40" fillId="2" borderId="27" xfId="0" applyNumberFormat="1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 shrinkToFit="1"/>
    </xf>
    <xf numFmtId="41" fontId="40" fillId="2" borderId="28" xfId="1" applyFont="1" applyFill="1" applyBorder="1" applyAlignment="1">
      <alignment horizontal="center" vertical="center"/>
    </xf>
    <xf numFmtId="178" fontId="41" fillId="2" borderId="55" xfId="0" applyNumberFormat="1" applyFont="1" applyFill="1" applyBorder="1" applyAlignment="1">
      <alignment horizontal="center" vertical="center"/>
    </xf>
    <xf numFmtId="180" fontId="17" fillId="0" borderId="64" xfId="0" applyNumberFormat="1" applyFont="1" applyBorder="1" applyAlignment="1">
      <alignment horizontal="center" vertical="center" shrinkToFit="1"/>
    </xf>
    <xf numFmtId="179" fontId="17" fillId="4" borderId="65" xfId="0" applyNumberFormat="1" applyFont="1" applyFill="1" applyBorder="1" applyAlignment="1">
      <alignment horizontal="center" vertical="center" shrinkToFit="1"/>
    </xf>
    <xf numFmtId="0" fontId="17" fillId="0" borderId="65" xfId="0" quotePrefix="1" applyFont="1" applyBorder="1" applyAlignment="1">
      <alignment horizontal="center" vertical="center" shrinkToFit="1"/>
    </xf>
    <xf numFmtId="41" fontId="16" fillId="4" borderId="65" xfId="258" applyFont="1" applyFill="1" applyBorder="1" applyAlignment="1">
      <alignment horizontal="center" vertical="center" shrinkToFit="1"/>
    </xf>
    <xf numFmtId="0" fontId="17" fillId="4" borderId="65" xfId="0" applyFont="1" applyFill="1" applyBorder="1" applyAlignment="1">
      <alignment horizontal="center" vertical="center" shrinkToFit="1"/>
    </xf>
    <xf numFmtId="0" fontId="16" fillId="4" borderId="65" xfId="0" applyFont="1" applyFill="1" applyBorder="1" applyAlignment="1">
      <alignment horizontal="center" vertical="center" shrinkToFit="1"/>
    </xf>
    <xf numFmtId="0" fontId="17" fillId="0" borderId="66" xfId="0" quotePrefix="1" applyFont="1" applyBorder="1" applyAlignment="1">
      <alignment horizontal="center" vertical="center" shrinkToFit="1"/>
    </xf>
    <xf numFmtId="180" fontId="17" fillId="0" borderId="58" xfId="0" applyNumberFormat="1" applyFont="1" applyBorder="1" applyAlignment="1">
      <alignment horizontal="center" vertical="center" shrinkToFit="1"/>
    </xf>
    <xf numFmtId="179" fontId="17" fillId="4" borderId="1" xfId="0" applyNumberFormat="1" applyFont="1" applyFill="1" applyBorder="1" applyAlignment="1">
      <alignment horizontal="center" vertical="center" shrinkToFit="1"/>
    </xf>
    <xf numFmtId="0" fontId="17" fillId="0" borderId="1" xfId="0" quotePrefix="1" applyFont="1" applyBorder="1" applyAlignment="1">
      <alignment horizontal="center" vertical="center" shrinkToFit="1"/>
    </xf>
    <xf numFmtId="41" fontId="16" fillId="4" borderId="1" xfId="258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7" fillId="0" borderId="50" xfId="0" quotePrefix="1" applyFont="1" applyBorder="1" applyAlignment="1">
      <alignment horizontal="center" vertical="center" shrinkToFit="1"/>
    </xf>
    <xf numFmtId="179" fontId="17" fillId="4" borderId="6" xfId="0" applyNumberFormat="1" applyFont="1" applyFill="1" applyBorder="1" applyAlignment="1">
      <alignment horizontal="center" vertical="center" shrinkToFit="1"/>
    </xf>
    <xf numFmtId="0" fontId="17" fillId="0" borderId="6" xfId="0" quotePrefix="1" applyFont="1" applyBorder="1" applyAlignment="1">
      <alignment horizontal="center" vertical="center" shrinkToFit="1"/>
    </xf>
    <xf numFmtId="41" fontId="16" fillId="4" borderId="6" xfId="258" applyFont="1" applyFill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0" fontId="17" fillId="0" borderId="7" xfId="0" quotePrefix="1" applyFont="1" applyBorder="1" applyAlignment="1">
      <alignment horizontal="center" vertical="center" shrinkToFit="1"/>
    </xf>
    <xf numFmtId="177" fontId="42" fillId="0" borderId="50" xfId="0" quotePrefix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41" fontId="21" fillId="0" borderId="1" xfId="1" applyFont="1" applyFill="1" applyBorder="1" applyAlignment="1">
      <alignment horizontal="right" vertical="center"/>
    </xf>
    <xf numFmtId="0" fontId="43" fillId="0" borderId="35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 shrinkToFit="1"/>
    </xf>
    <xf numFmtId="0" fontId="17" fillId="4" borderId="68" xfId="0" applyFont="1" applyFill="1" applyBorder="1" applyAlignment="1">
      <alignment horizontal="center" vertical="center" shrinkToFit="1"/>
    </xf>
    <xf numFmtId="180" fontId="17" fillId="0" borderId="67" xfId="0" applyNumberFormat="1" applyFont="1" applyBorder="1" applyAlignment="1">
      <alignment horizontal="center" vertical="center" shrinkToFit="1"/>
    </xf>
    <xf numFmtId="179" fontId="17" fillId="0" borderId="68" xfId="0" applyNumberFormat="1" applyFont="1" applyBorder="1" applyAlignment="1">
      <alignment horizontal="center" vertical="center" shrinkToFit="1"/>
    </xf>
    <xf numFmtId="38" fontId="17" fillId="4" borderId="68" xfId="2" applyNumberFormat="1" applyFont="1" applyFill="1" applyBorder="1" applyAlignment="1">
      <alignment horizontal="center" vertical="center" shrinkToFit="1"/>
    </xf>
    <xf numFmtId="41" fontId="17" fillId="4" borderId="68" xfId="1" quotePrefix="1" applyFont="1" applyFill="1" applyBorder="1" applyAlignment="1">
      <alignment horizontal="center" vertical="center" shrinkToFit="1"/>
    </xf>
    <xf numFmtId="41" fontId="17" fillId="4" borderId="69" xfId="1" quotePrefix="1" applyFont="1" applyFill="1" applyBorder="1" applyAlignment="1">
      <alignment horizontal="center" vertical="center" shrinkToFit="1"/>
    </xf>
    <xf numFmtId="0" fontId="21" fillId="0" borderId="1" xfId="0" quotePrefix="1" applyFont="1" applyFill="1" applyBorder="1" applyAlignment="1">
      <alignment horizontal="center" vertical="center"/>
    </xf>
    <xf numFmtId="41" fontId="22" fillId="0" borderId="1" xfId="1" applyFont="1" applyFill="1" applyBorder="1" applyAlignment="1">
      <alignment vertical="center"/>
    </xf>
    <xf numFmtId="41" fontId="22" fillId="0" borderId="1" xfId="1" quotePrefix="1" applyFont="1" applyFill="1" applyBorder="1" applyAlignment="1">
      <alignment horizontal="right" vertical="center"/>
    </xf>
    <xf numFmtId="0" fontId="22" fillId="0" borderId="67" xfId="0" applyFont="1" applyFill="1" applyBorder="1" applyAlignment="1">
      <alignment horizontal="center" vertical="center"/>
    </xf>
    <xf numFmtId="49" fontId="22" fillId="0" borderId="68" xfId="0" applyNumberFormat="1" applyFont="1" applyFill="1" applyBorder="1" applyAlignment="1">
      <alignment horizontal="center" vertical="center" shrinkToFit="1"/>
    </xf>
    <xf numFmtId="41" fontId="21" fillId="0" borderId="68" xfId="0" applyNumberFormat="1" applyFont="1" applyFill="1" applyBorder="1" applyAlignment="1">
      <alignment horizontal="center" vertical="center"/>
    </xf>
    <xf numFmtId="178" fontId="21" fillId="0" borderId="68" xfId="0" quotePrefix="1" applyNumberFormat="1" applyFont="1" applyFill="1" applyBorder="1" applyAlignment="1">
      <alignment horizontal="center" vertical="center"/>
    </xf>
    <xf numFmtId="41" fontId="21" fillId="0" borderId="68" xfId="0" applyNumberFormat="1" applyFont="1" applyFill="1" applyBorder="1" applyAlignment="1">
      <alignment horizontal="center" vertical="center" shrinkToFit="1"/>
    </xf>
    <xf numFmtId="49" fontId="22" fillId="0" borderId="69" xfId="0" applyNumberFormat="1" applyFont="1" applyFill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1" fillId="4" borderId="58" xfId="259" applyFont="1" applyFill="1" applyBorder="1" applyAlignment="1">
      <alignment horizontal="center" vertical="center"/>
    </xf>
    <xf numFmtId="0" fontId="22" fillId="4" borderId="1" xfId="259" applyFont="1" applyFill="1" applyBorder="1" applyAlignment="1">
      <alignment horizontal="center" vertical="center" shrinkToFit="1"/>
    </xf>
    <xf numFmtId="41" fontId="22" fillId="4" borderId="1" xfId="259" applyNumberFormat="1" applyFont="1" applyFill="1" applyBorder="1" applyAlignment="1">
      <alignment horizontal="center" vertical="center"/>
    </xf>
    <xf numFmtId="0" fontId="22" fillId="4" borderId="1" xfId="259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177" fontId="36" fillId="4" borderId="50" xfId="0" quotePrefix="1" applyNumberFormat="1" applyFont="1" applyFill="1" applyBorder="1" applyAlignment="1">
      <alignment horizontal="center" vertical="center" wrapText="1"/>
    </xf>
    <xf numFmtId="0" fontId="22" fillId="4" borderId="58" xfId="0" applyFont="1" applyFill="1" applyBorder="1" applyAlignment="1">
      <alignment horizontal="center" vertical="center" shrinkToFit="1"/>
    </xf>
    <xf numFmtId="0" fontId="21" fillId="4" borderId="1" xfId="259" applyFont="1" applyFill="1" applyBorder="1" applyAlignment="1">
      <alignment horizontal="center" vertical="center" shrinkToFit="1"/>
    </xf>
    <xf numFmtId="41" fontId="21" fillId="4" borderId="1" xfId="259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1" fillId="4" borderId="1" xfId="259" applyFont="1" applyFill="1" applyBorder="1" applyAlignment="1">
      <alignment horizontal="center" vertical="center"/>
    </xf>
    <xf numFmtId="177" fontId="21" fillId="4" borderId="50" xfId="0" quotePrefix="1" applyNumberFormat="1" applyFont="1" applyFill="1" applyBorder="1" applyAlignment="1">
      <alignment horizontal="center" vertical="center" wrapText="1"/>
    </xf>
    <xf numFmtId="177" fontId="21" fillId="4" borderId="1" xfId="0" applyNumberFormat="1" applyFont="1" applyFill="1" applyBorder="1" applyAlignment="1">
      <alignment horizontal="center" vertical="center" shrinkToFit="1"/>
    </xf>
    <xf numFmtId="0" fontId="22" fillId="4" borderId="59" xfId="0" applyFont="1" applyFill="1" applyBorder="1" applyAlignment="1">
      <alignment horizontal="center" vertical="center" shrinkToFit="1"/>
    </xf>
    <xf numFmtId="0" fontId="21" fillId="4" borderId="62" xfId="259" applyFont="1" applyFill="1" applyBorder="1" applyAlignment="1">
      <alignment horizontal="center" vertical="center" shrinkToFit="1"/>
    </xf>
    <xf numFmtId="41" fontId="21" fillId="4" borderId="62" xfId="259" applyNumberFormat="1" applyFont="1" applyFill="1" applyBorder="1" applyAlignment="1">
      <alignment horizontal="center" vertical="center"/>
    </xf>
    <xf numFmtId="0" fontId="22" fillId="4" borderId="62" xfId="0" applyFont="1" applyFill="1" applyBorder="1" applyAlignment="1">
      <alignment horizontal="center" vertical="center"/>
    </xf>
    <xf numFmtId="0" fontId="21" fillId="4" borderId="62" xfId="259" applyFont="1" applyFill="1" applyBorder="1" applyAlignment="1">
      <alignment horizontal="center" vertical="center"/>
    </xf>
    <xf numFmtId="0" fontId="21" fillId="4" borderId="62" xfId="0" applyFont="1" applyFill="1" applyBorder="1" applyAlignment="1">
      <alignment horizontal="center" vertical="center"/>
    </xf>
    <xf numFmtId="177" fontId="21" fillId="4" borderId="63" xfId="0" quotePrefix="1" applyNumberFormat="1" applyFont="1" applyFill="1" applyBorder="1" applyAlignment="1">
      <alignment horizontal="center" vertical="center" wrapText="1"/>
    </xf>
    <xf numFmtId="0" fontId="22" fillId="4" borderId="61" xfId="0" applyFont="1" applyFill="1" applyBorder="1" applyAlignment="1">
      <alignment horizontal="center" vertical="center" shrinkToFit="1"/>
    </xf>
    <xf numFmtId="0" fontId="21" fillId="4" borderId="60" xfId="259" applyFont="1" applyFill="1" applyBorder="1" applyAlignment="1">
      <alignment horizontal="center" vertical="center" shrinkToFit="1"/>
    </xf>
    <xf numFmtId="41" fontId="21" fillId="4" borderId="60" xfId="259" applyNumberFormat="1" applyFont="1" applyFill="1" applyBorder="1" applyAlignment="1">
      <alignment horizontal="center" vertical="center"/>
    </xf>
    <xf numFmtId="0" fontId="22" fillId="4" borderId="60" xfId="0" applyFont="1" applyFill="1" applyBorder="1" applyAlignment="1">
      <alignment horizontal="center" vertical="center"/>
    </xf>
    <xf numFmtId="0" fontId="21" fillId="4" borderId="60" xfId="259" applyFont="1" applyFill="1" applyBorder="1" applyAlignment="1">
      <alignment horizontal="center" vertical="center"/>
    </xf>
    <xf numFmtId="177" fontId="21" fillId="4" borderId="60" xfId="0" applyNumberFormat="1" applyFont="1" applyFill="1" applyBorder="1" applyAlignment="1">
      <alignment horizontal="center" vertical="center" shrinkToFit="1"/>
    </xf>
    <xf numFmtId="0" fontId="22" fillId="4" borderId="57" xfId="0" applyFont="1" applyFill="1" applyBorder="1" applyAlignment="1">
      <alignment horizontal="center" vertical="center" shrinkToFit="1"/>
    </xf>
    <xf numFmtId="0" fontId="21" fillId="4" borderId="6" xfId="259" applyFont="1" applyFill="1" applyBorder="1" applyAlignment="1">
      <alignment horizontal="center" vertical="center" shrinkToFit="1"/>
    </xf>
    <xf numFmtId="41" fontId="21" fillId="4" borderId="6" xfId="259" applyNumberFormat="1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1" fillId="4" borderId="6" xfId="259" applyFont="1" applyFill="1" applyBorder="1" applyAlignment="1">
      <alignment horizontal="center" vertical="center"/>
    </xf>
    <xf numFmtId="177" fontId="21" fillId="4" borderId="6" xfId="0" applyNumberFormat="1" applyFont="1" applyFill="1" applyBorder="1" applyAlignment="1">
      <alignment horizontal="center" vertical="center" shrinkToFit="1"/>
    </xf>
    <xf numFmtId="177" fontId="21" fillId="4" borderId="7" xfId="0" quotePrefix="1" applyNumberFormat="1" applyFont="1" applyFill="1" applyBorder="1" applyAlignment="1">
      <alignment horizontal="center" vertical="center" wrapText="1"/>
    </xf>
    <xf numFmtId="0" fontId="17" fillId="4" borderId="67" xfId="0" applyFont="1" applyFill="1" applyBorder="1" applyAlignment="1">
      <alignment horizontal="center" vertical="center" shrinkToFit="1"/>
    </xf>
    <xf numFmtId="179" fontId="17" fillId="4" borderId="68" xfId="0" applyNumberFormat="1" applyFont="1" applyFill="1" applyBorder="1" applyAlignment="1">
      <alignment horizontal="center" vertical="center" shrinkToFit="1"/>
    </xf>
    <xf numFmtId="0" fontId="17" fillId="0" borderId="68" xfId="0" quotePrefix="1" applyFont="1" applyBorder="1" applyAlignment="1">
      <alignment horizontal="center" vertical="center" shrinkToFit="1"/>
    </xf>
    <xf numFmtId="38" fontId="17" fillId="4" borderId="68" xfId="2" quotePrefix="1" applyNumberFormat="1" applyFont="1" applyFill="1" applyBorder="1" applyAlignment="1">
      <alignment horizontal="center" vertical="center" shrinkToFit="1"/>
    </xf>
    <xf numFmtId="0" fontId="17" fillId="4" borderId="68" xfId="0" quotePrefix="1" applyFont="1" applyFill="1" applyBorder="1" applyAlignment="1">
      <alignment horizontal="center" vertical="center" shrinkToFit="1"/>
    </xf>
    <xf numFmtId="41" fontId="17" fillId="4" borderId="68" xfId="257" applyFont="1" applyFill="1" applyBorder="1" applyAlignment="1">
      <alignment horizontal="center" vertical="center" shrinkToFit="1"/>
    </xf>
    <xf numFmtId="0" fontId="17" fillId="4" borderId="69" xfId="0" quotePrefix="1" applyFont="1" applyFill="1" applyBorder="1" applyAlignment="1">
      <alignment horizontal="center" vertical="center" shrinkToFit="1"/>
    </xf>
    <xf numFmtId="0" fontId="22" fillId="4" borderId="58" xfId="259" applyFont="1" applyFill="1" applyBorder="1" applyAlignment="1">
      <alignment horizontal="center" vertical="center"/>
    </xf>
    <xf numFmtId="41" fontId="21" fillId="4" borderId="1" xfId="0" quotePrefix="1" applyNumberFormat="1" applyFont="1" applyFill="1" applyBorder="1" applyAlignment="1">
      <alignment horizontal="right" vertical="center"/>
    </xf>
    <xf numFmtId="41" fontId="21" fillId="4" borderId="1" xfId="259" quotePrefix="1" applyNumberFormat="1" applyFont="1" applyFill="1" applyBorder="1" applyAlignment="1">
      <alignment horizontal="center" vertical="center"/>
    </xf>
    <xf numFmtId="41" fontId="21" fillId="4" borderId="60" xfId="1" quotePrefix="1" applyFont="1" applyFill="1" applyBorder="1" applyAlignment="1">
      <alignment horizontal="right" vertical="center"/>
    </xf>
    <xf numFmtId="41" fontId="21" fillId="4" borderId="6" xfId="0" quotePrefix="1" applyNumberFormat="1" applyFont="1" applyFill="1" applyBorder="1" applyAlignment="1">
      <alignment horizontal="right" vertical="center"/>
    </xf>
    <xf numFmtId="41" fontId="21" fillId="4" borderId="6" xfId="259" quotePrefix="1" applyNumberFormat="1" applyFont="1" applyFill="1" applyBorder="1" applyAlignment="1">
      <alignment horizontal="center" vertical="center"/>
    </xf>
    <xf numFmtId="41" fontId="21" fillId="4" borderId="6" xfId="1" quotePrefix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0" fontId="37" fillId="4" borderId="0" xfId="0" applyFont="1" applyFill="1" applyAlignment="1">
      <alignment horizontal="left"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32" fillId="0" borderId="46" xfId="0" applyFont="1" applyBorder="1" applyAlignment="1">
      <alignment vertical="center" wrapText="1"/>
    </xf>
    <xf numFmtId="0" fontId="32" fillId="0" borderId="47" xfId="0" applyFont="1" applyBorder="1" applyAlignment="1">
      <alignment vertical="center" wrapText="1"/>
    </xf>
    <xf numFmtId="0" fontId="32" fillId="0" borderId="48" xfId="0" applyFont="1" applyBorder="1" applyAlignment="1">
      <alignment vertical="center" wrapText="1"/>
    </xf>
    <xf numFmtId="0" fontId="33" fillId="2" borderId="40" xfId="0" applyFont="1" applyFill="1" applyBorder="1" applyAlignment="1">
      <alignment horizontal="center" vertical="center" wrapText="1"/>
    </xf>
    <xf numFmtId="0" fontId="33" fillId="2" borderId="42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41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6" xfId="0" quotePrefix="1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14" fontId="34" fillId="0" borderId="4" xfId="0" applyNumberFormat="1" applyFont="1" applyBorder="1" applyAlignment="1">
      <alignment horizontal="center" vertical="center" wrapText="1"/>
    </xf>
    <xf numFmtId="14" fontId="34" fillId="0" borderId="5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center" vertical="center" wrapText="1"/>
    </xf>
    <xf numFmtId="3" fontId="34" fillId="0" borderId="5" xfId="0" applyNumberFormat="1" applyFont="1" applyBorder="1" applyAlignment="1">
      <alignment horizontal="center" vertical="center" wrapText="1"/>
    </xf>
    <xf numFmtId="9" fontId="34" fillId="0" borderId="37" xfId="0" applyNumberFormat="1" applyFont="1" applyBorder="1" applyAlignment="1">
      <alignment horizontal="center" vertical="center" wrapText="1"/>
    </xf>
    <xf numFmtId="9" fontId="34" fillId="0" borderId="39" xfId="0" applyNumberFormat="1" applyFont="1" applyBorder="1" applyAlignment="1">
      <alignment horizontal="center" vertical="center" wrapText="1"/>
    </xf>
    <xf numFmtId="41" fontId="34" fillId="0" borderId="4" xfId="0" applyNumberFormat="1" applyFont="1" applyBorder="1" applyAlignment="1">
      <alignment horizontal="right" vertical="center" wrapText="1"/>
    </xf>
    <xf numFmtId="41" fontId="34" fillId="0" borderId="5" xfId="0" applyNumberFormat="1" applyFont="1" applyBorder="1" applyAlignment="1">
      <alignment horizontal="right" vertical="center" wrapText="1"/>
    </xf>
    <xf numFmtId="182" fontId="34" fillId="0" borderId="37" xfId="0" applyNumberFormat="1" applyFont="1" applyBorder="1" applyAlignment="1">
      <alignment horizontal="center" vertical="center" wrapText="1"/>
    </xf>
    <xf numFmtId="182" fontId="34" fillId="0" borderId="39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49" fontId="40" fillId="2" borderId="22" xfId="0" applyNumberFormat="1" applyFont="1" applyFill="1" applyBorder="1" applyAlignment="1">
      <alignment horizontal="center" vertical="center"/>
    </xf>
    <xf numFmtId="49" fontId="40" fillId="2" borderId="23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0" fillId="2" borderId="56" xfId="0" applyNumberFormat="1" applyFont="1" applyFill="1" applyBorder="1" applyAlignment="1">
      <alignment horizontal="center" vertical="center"/>
    </xf>
    <xf numFmtId="49" fontId="40" fillId="2" borderId="20" xfId="0" applyNumberFormat="1" applyFont="1" applyFill="1" applyBorder="1" applyAlignment="1">
      <alignment horizontal="center" vertical="center"/>
    </xf>
    <xf numFmtId="49" fontId="40" fillId="2" borderId="54" xfId="0" applyNumberFormat="1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</cellXfs>
  <cellStyles count="518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2 2" xfId="462" xr:uid="{4A29EDC4-D256-4922-9A78-205F633B66C4}"/>
    <cellStyle name="쉼표 [0] 10 3" xfId="304" xr:uid="{EBD46085-6099-416D-9B38-F0409577B7B1}"/>
    <cellStyle name="쉼표 [0] 11" xfId="48" xr:uid="{00000000-0005-0000-0000-000003000000}"/>
    <cellStyle name="쉼표 [0] 11 2" xfId="306" xr:uid="{7FFBF4F5-9873-4754-A1B8-8F6043390CCE}"/>
    <cellStyle name="쉼표 [0] 12" xfId="74" xr:uid="{00000000-0005-0000-0000-000004000000}"/>
    <cellStyle name="쉼표 [0] 12 2" xfId="332" xr:uid="{93B1B803-7AE4-42CD-AA6D-30974F3BBC88}"/>
    <cellStyle name="쉼표 [0] 13" xfId="100" xr:uid="{00000000-0005-0000-0000-000005000000}"/>
    <cellStyle name="쉼표 [0] 13 2" xfId="358" xr:uid="{ECC5454F-C117-4B36-9A4F-5F04F0B0ABB5}"/>
    <cellStyle name="쉼표 [0] 14" xfId="152" xr:uid="{00000000-0005-0000-0000-000006000000}"/>
    <cellStyle name="쉼표 [0] 14 2" xfId="410" xr:uid="{C1883EC1-E6D3-4F73-92C5-0B1FDC23CED2}"/>
    <cellStyle name="쉼표 [0] 15" xfId="260" xr:uid="{52AE68D1-E9CD-4D47-AB6C-7551288A1D24}"/>
    <cellStyle name="쉼표 [0] 2" xfId="3" xr:uid="{00000000-0005-0000-0000-000007000000}"/>
    <cellStyle name="쉼표 [0] 2 10" xfId="262" xr:uid="{5E2BE00A-539D-4D5A-A7E5-8691622DA2D3}"/>
    <cellStyle name="쉼표 [0] 2 2" xfId="8" xr:uid="{00000000-0005-0000-0000-000008000000}"/>
    <cellStyle name="쉼표 [0] 2 2 10 2 2" xfId="258" xr:uid="{FBFF7C4A-B400-449E-888A-2395070C76E3}"/>
    <cellStyle name="쉼표 [0] 2 2 10 2 2 2" xfId="516" xr:uid="{76F49C60-9BC2-4FCE-897D-657D591D6B11}"/>
    <cellStyle name="쉼표 [0] 2 2 10 7" xfId="257" xr:uid="{BF2671AC-A20F-4CB4-A29A-14A288F1F230}"/>
    <cellStyle name="쉼표 [0] 2 2 10 7 2" xfId="515" xr:uid="{371B51E1-1BEF-47D0-BF33-8CF933CE7DAE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2 2 2" xfId="505" xr:uid="{810195FC-0A9D-4977-BF89-CB5092A56F41}"/>
    <cellStyle name="쉼표 [0] 2 2 2 2 2 3" xfId="401" xr:uid="{6E6F124D-57DA-41E3-831D-4CFF7358028D}"/>
    <cellStyle name="쉼표 [0] 2 2 2 2 3" xfId="195" xr:uid="{00000000-0005-0000-0000-00000D000000}"/>
    <cellStyle name="쉼표 [0] 2 2 2 2 3 2" xfId="453" xr:uid="{DF3185A1-C8BA-4512-AF2B-C534944BAEDE}"/>
    <cellStyle name="쉼표 [0] 2 2 2 2 4" xfId="302" xr:uid="{4DBCE5BE-C448-4ACF-9AF3-D92BFD7315F6}"/>
    <cellStyle name="쉼표 [0] 2 2 2 3" xfId="65" xr:uid="{00000000-0005-0000-0000-00000E000000}"/>
    <cellStyle name="쉼표 [0] 2 2 2 3 2" xfId="221" xr:uid="{00000000-0005-0000-0000-00000F000000}"/>
    <cellStyle name="쉼표 [0] 2 2 2 3 2 2" xfId="479" xr:uid="{AAE3496E-A2DB-4FE5-AE52-06E3FAFACDDE}"/>
    <cellStyle name="쉼표 [0] 2 2 2 3 3" xfId="323" xr:uid="{04A95193-9DDD-4063-9D09-E825FB15AC7B}"/>
    <cellStyle name="쉼표 [0] 2 2 2 4" xfId="91" xr:uid="{00000000-0005-0000-0000-000010000000}"/>
    <cellStyle name="쉼표 [0] 2 2 2 4 2" xfId="349" xr:uid="{A795C745-5760-485D-8EC1-67EF0F5BB501}"/>
    <cellStyle name="쉼표 [0] 2 2 2 5" xfId="117" xr:uid="{00000000-0005-0000-0000-000011000000}"/>
    <cellStyle name="쉼표 [0] 2 2 2 5 2" xfId="375" xr:uid="{B8B34B0A-F2EA-4CDD-8C18-C3A729E471BA}"/>
    <cellStyle name="쉼표 [0] 2 2 2 6" xfId="169" xr:uid="{00000000-0005-0000-0000-000012000000}"/>
    <cellStyle name="쉼표 [0] 2 2 2 6 2" xfId="427" xr:uid="{F080AFA5-6399-431A-AEF7-1B212D466B7B}"/>
    <cellStyle name="쉼표 [0] 2 2 2 7" xfId="270" xr:uid="{F5A74D34-C1F7-433F-BF05-8A2BEC5508BA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2 2 2" xfId="512" xr:uid="{EA4635FF-4543-48A7-8EF9-E495EE845287}"/>
    <cellStyle name="쉼표 [0] 2 2 3 2 2 3" xfId="408" xr:uid="{07EDE44C-349E-47BE-9FCF-3DEE1B635FE0}"/>
    <cellStyle name="쉼표 [0] 2 2 3 2 3" xfId="202" xr:uid="{00000000-0005-0000-0000-000017000000}"/>
    <cellStyle name="쉼표 [0] 2 2 3 2 3 2" xfId="460" xr:uid="{615D83A6-742F-438D-ABF4-7F76D354543C}"/>
    <cellStyle name="쉼표 [0] 2 2 3 2 4" xfId="330" xr:uid="{83C921EB-F721-422D-9671-EAC982E3C24A}"/>
    <cellStyle name="쉼표 [0] 2 2 3 3" xfId="98" xr:uid="{00000000-0005-0000-0000-000018000000}"/>
    <cellStyle name="쉼표 [0] 2 2 3 3 2" xfId="228" xr:uid="{00000000-0005-0000-0000-000019000000}"/>
    <cellStyle name="쉼표 [0] 2 2 3 3 2 2" xfId="486" xr:uid="{7DA0D080-2261-4F98-A350-F24EDE2FA966}"/>
    <cellStyle name="쉼표 [0] 2 2 3 3 3" xfId="356" xr:uid="{68A89A37-638D-4DA0-BDE9-E195FEC4526A}"/>
    <cellStyle name="쉼표 [0] 2 2 3 4" xfId="124" xr:uid="{00000000-0005-0000-0000-00001A000000}"/>
    <cellStyle name="쉼표 [0] 2 2 3 4 2" xfId="382" xr:uid="{3A509FF5-4CAF-457A-99B8-3E0C692877D1}"/>
    <cellStyle name="쉼표 [0] 2 2 3 5" xfId="176" xr:uid="{00000000-0005-0000-0000-00001B000000}"/>
    <cellStyle name="쉼표 [0] 2 2 3 5 2" xfId="434" xr:uid="{E422C4B6-9816-4F35-B043-055A29B86BE0}"/>
    <cellStyle name="쉼표 [0] 2 2 3 6" xfId="279" xr:uid="{D1CDB575-2308-495B-A7FB-60F952C9696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2 2 2" xfId="493" xr:uid="{C38BDEC3-943B-4A74-AF50-D26BC1ADF7AE}"/>
    <cellStyle name="쉼표 [0] 2 2 4 2 3" xfId="389" xr:uid="{0448845E-A98B-4A00-833F-F58884322545}"/>
    <cellStyle name="쉼표 [0] 2 2 4 3" xfId="183" xr:uid="{00000000-0005-0000-0000-00001F000000}"/>
    <cellStyle name="쉼표 [0] 2 2 4 3 2" xfId="441" xr:uid="{36601303-06B6-4AE3-892F-63B44E0C8C53}"/>
    <cellStyle name="쉼표 [0] 2 2 4 4" xfId="311" xr:uid="{E401EA13-9BE2-4A04-A4DC-575CC50A771C}"/>
    <cellStyle name="쉼표 [0] 2 2 5" xfId="79" xr:uid="{00000000-0005-0000-0000-000020000000}"/>
    <cellStyle name="쉼표 [0] 2 2 5 2" xfId="209" xr:uid="{00000000-0005-0000-0000-000021000000}"/>
    <cellStyle name="쉼표 [0] 2 2 5 2 2" xfId="467" xr:uid="{5F07BDB8-938E-4239-89F6-170CF973B641}"/>
    <cellStyle name="쉼표 [0] 2 2 5 3" xfId="337" xr:uid="{ED083712-46C4-4BA5-B4BB-128AAFEB99F4}"/>
    <cellStyle name="쉼표 [0] 2 2 6" xfId="105" xr:uid="{00000000-0005-0000-0000-000022000000}"/>
    <cellStyle name="쉼표 [0] 2 2 6 2" xfId="363" xr:uid="{0D1F7188-8D64-4506-83A0-1523F0264893}"/>
    <cellStyle name="쉼표 [0] 2 2 7" xfId="157" xr:uid="{00000000-0005-0000-0000-000023000000}"/>
    <cellStyle name="쉼표 [0] 2 2 7 2" xfId="415" xr:uid="{E58D8EE8-3361-4ED8-8F33-F6C95E05944D}"/>
    <cellStyle name="쉼표 [0] 2 2 8" xfId="267" xr:uid="{2CBB306F-2620-46BE-BB43-B297A6B04EE9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2 2 2" xfId="509" xr:uid="{1AD406CC-9897-4C3B-A5E7-9C53441F6123}"/>
    <cellStyle name="쉼표 [0] 2 3 2 2 2 3" xfId="405" xr:uid="{C8CBA592-68B9-489B-B734-F5D86C8697FD}"/>
    <cellStyle name="쉼표 [0] 2 3 2 2 3" xfId="199" xr:uid="{00000000-0005-0000-0000-000029000000}"/>
    <cellStyle name="쉼표 [0] 2 3 2 2 3 2" xfId="457" xr:uid="{BBFC1B89-4269-4324-B368-727CAB6D3DA4}"/>
    <cellStyle name="쉼표 [0] 2 3 2 2 4" xfId="327" xr:uid="{AA26CB0D-6FC7-4F6C-A1E5-F8878856AD19}"/>
    <cellStyle name="쉼표 [0] 2 3 2 3" xfId="95" xr:uid="{00000000-0005-0000-0000-00002A000000}"/>
    <cellStyle name="쉼표 [0] 2 3 2 3 2" xfId="225" xr:uid="{00000000-0005-0000-0000-00002B000000}"/>
    <cellStyle name="쉼표 [0] 2 3 2 3 2 2" xfId="483" xr:uid="{4D297F08-BE2F-47F2-B24E-9BC94DB2DA5D}"/>
    <cellStyle name="쉼표 [0] 2 3 2 3 3" xfId="353" xr:uid="{3889E92A-413D-417F-90A3-91FE9B790EE7}"/>
    <cellStyle name="쉼표 [0] 2 3 2 4" xfId="121" xr:uid="{00000000-0005-0000-0000-00002C000000}"/>
    <cellStyle name="쉼표 [0] 2 3 2 4 2" xfId="379" xr:uid="{44D2FED8-2D6F-418D-91D8-F08DD5C967AD}"/>
    <cellStyle name="쉼표 [0] 2 3 2 5" xfId="173" xr:uid="{00000000-0005-0000-0000-00002D000000}"/>
    <cellStyle name="쉼표 [0] 2 3 2 5 2" xfId="431" xr:uid="{09348FAD-C3CD-4482-9811-62F73DB9EF4F}"/>
    <cellStyle name="쉼표 [0] 2 3 2 6" xfId="303" xr:uid="{F174820C-845C-4EE8-84B6-C1887818BA07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2 2 2" xfId="497" xr:uid="{1F655E41-2C4B-4D4A-991B-360414170441}"/>
    <cellStyle name="쉼표 [0] 2 3 3 2 3" xfId="393" xr:uid="{D73B984D-0777-43CE-88B8-7E6723520988}"/>
    <cellStyle name="쉼표 [0] 2 3 3 3" xfId="187" xr:uid="{00000000-0005-0000-0000-000031000000}"/>
    <cellStyle name="쉼표 [0] 2 3 3 3 2" xfId="445" xr:uid="{E04F98D0-5EAB-429A-B5BF-D2C54B489200}"/>
    <cellStyle name="쉼표 [0] 2 3 3 4" xfId="295" xr:uid="{82C844B2-9249-47B6-B78B-B156F4F72A79}"/>
    <cellStyle name="쉼표 [0] 2 3 4" xfId="57" xr:uid="{00000000-0005-0000-0000-000032000000}"/>
    <cellStyle name="쉼표 [0] 2 3 4 2" xfId="213" xr:uid="{00000000-0005-0000-0000-000033000000}"/>
    <cellStyle name="쉼표 [0] 2 3 4 2 2" xfId="471" xr:uid="{979C8C60-A621-41D3-8BF5-60B6C2E98E9A}"/>
    <cellStyle name="쉼표 [0] 2 3 4 3" xfId="315" xr:uid="{035B5F85-BB81-48B0-897C-11546F71474E}"/>
    <cellStyle name="쉼표 [0] 2 3 5" xfId="83" xr:uid="{00000000-0005-0000-0000-000034000000}"/>
    <cellStyle name="쉼표 [0] 2 3 5 2" xfId="341" xr:uid="{1A046AFC-B00B-4504-BCE3-6D122184AFEA}"/>
    <cellStyle name="쉼표 [0] 2 3 6" xfId="109" xr:uid="{00000000-0005-0000-0000-000035000000}"/>
    <cellStyle name="쉼표 [0] 2 3 6 2" xfId="367" xr:uid="{D19CF4C9-B413-42DF-99B7-F58FD0B2D25F}"/>
    <cellStyle name="쉼표 [0] 2 3 7" xfId="161" xr:uid="{00000000-0005-0000-0000-000036000000}"/>
    <cellStyle name="쉼표 [0] 2 3 7 2" xfId="419" xr:uid="{A2223E52-BF74-41EB-8F8E-E88AEF09959A}"/>
    <cellStyle name="쉼표 [0] 2 3 8" xfId="283" xr:uid="{444BC847-C11D-4FF8-A92C-82AEE4E324F5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2 2 2" xfId="501" xr:uid="{DFB36BA5-5D22-4ABF-8520-BB4460FF4AA5}"/>
    <cellStyle name="쉼표 [0] 2 4 2 2 3" xfId="397" xr:uid="{1E061815-94E7-49A0-AB5A-87597623B391}"/>
    <cellStyle name="쉼표 [0] 2 4 2 3" xfId="191" xr:uid="{00000000-0005-0000-0000-00003B000000}"/>
    <cellStyle name="쉼표 [0] 2 4 2 3 2" xfId="449" xr:uid="{E7083B18-7405-4135-92DC-519D7754D3A9}"/>
    <cellStyle name="쉼표 [0] 2 4 2 4" xfId="299" xr:uid="{64EC8EBF-59D2-4E6C-A4C8-EBFA2ADF5FB5}"/>
    <cellStyle name="쉼표 [0] 2 4 3" xfId="61" xr:uid="{00000000-0005-0000-0000-00003C000000}"/>
    <cellStyle name="쉼표 [0] 2 4 3 2" xfId="217" xr:uid="{00000000-0005-0000-0000-00003D000000}"/>
    <cellStyle name="쉼표 [0] 2 4 3 2 2" xfId="475" xr:uid="{5C4A1C7D-CD68-4FA3-B8BE-A8645C9B9DE8}"/>
    <cellStyle name="쉼표 [0] 2 4 3 3" xfId="319" xr:uid="{CA3DA81E-7A4A-49CB-B8CE-62512DC80DAD}"/>
    <cellStyle name="쉼표 [0] 2 4 4" xfId="87" xr:uid="{00000000-0005-0000-0000-00003E000000}"/>
    <cellStyle name="쉼표 [0] 2 4 4 2" xfId="345" xr:uid="{3961AA0B-EB51-4DE5-86CB-109D7D0444B9}"/>
    <cellStyle name="쉼표 [0] 2 4 5" xfId="113" xr:uid="{00000000-0005-0000-0000-00003F000000}"/>
    <cellStyle name="쉼표 [0] 2 4 5 2" xfId="371" xr:uid="{2BDC7573-FAF7-4A2D-846B-0FA2B252991C}"/>
    <cellStyle name="쉼표 [0] 2 4 6" xfId="165" xr:uid="{00000000-0005-0000-0000-000040000000}"/>
    <cellStyle name="쉼표 [0] 2 4 6 2" xfId="423" xr:uid="{1F111A67-FDDB-47CE-80AF-E60B5B905039}"/>
    <cellStyle name="쉼표 [0] 2 4 7" xfId="288" xr:uid="{AAA36469-D4DA-453F-B829-CAFC2A1E2F55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2 2 2" xfId="489" xr:uid="{31D97F9C-BF1B-46F1-896B-BB524C927AE6}"/>
    <cellStyle name="쉼표 [0] 2 5 2 3" xfId="385" xr:uid="{C611E872-EF08-482B-9BAF-CBBCBE797B7E}"/>
    <cellStyle name="쉼표 [0] 2 5 3" xfId="179" xr:uid="{00000000-0005-0000-0000-000044000000}"/>
    <cellStyle name="쉼표 [0] 2 5 3 2" xfId="437" xr:uid="{79303459-A226-41A7-8B33-07B5C7F17FB4}"/>
    <cellStyle name="쉼표 [0] 2 5 4" xfId="275" xr:uid="{E9DC87FD-754D-40B7-8219-B2B0430D0683}"/>
    <cellStyle name="쉼표 [0] 2 6" xfId="49" xr:uid="{00000000-0005-0000-0000-000045000000}"/>
    <cellStyle name="쉼표 [0] 2 6 2" xfId="205" xr:uid="{00000000-0005-0000-0000-000046000000}"/>
    <cellStyle name="쉼표 [0] 2 6 2 2" xfId="463" xr:uid="{7FCF6E74-FCCA-4CD7-9599-5F9B2EA619E8}"/>
    <cellStyle name="쉼표 [0] 2 6 3" xfId="307" xr:uid="{CB3C2164-CC9C-42D9-842B-76B01713DBDD}"/>
    <cellStyle name="쉼표 [0] 2 7" xfId="75" xr:uid="{00000000-0005-0000-0000-000047000000}"/>
    <cellStyle name="쉼표 [0] 2 7 2" xfId="333" xr:uid="{E530798E-80D3-466A-8D80-D530340A56BF}"/>
    <cellStyle name="쉼표 [0] 2 8" xfId="101" xr:uid="{00000000-0005-0000-0000-000048000000}"/>
    <cellStyle name="쉼표 [0] 2 8 2" xfId="359" xr:uid="{04D1FE74-BD16-4078-B605-2A4D8ABA1B19}"/>
    <cellStyle name="쉼표 [0] 2 9" xfId="153" xr:uid="{00000000-0005-0000-0000-000049000000}"/>
    <cellStyle name="쉼표 [0] 2 9 2" xfId="411" xr:uid="{62EB3DAA-9FC1-4710-844B-4524D5356C21}"/>
    <cellStyle name="쉼표 [0] 3" xfId="4" xr:uid="{00000000-0005-0000-0000-00004A000000}"/>
    <cellStyle name="쉼표 [0] 3 10" xfId="263" xr:uid="{3BC56352-521B-4D8A-8766-D7AC67F60D24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2 2 2" xfId="506" xr:uid="{0F03F643-4A53-4C88-8FDA-CB67FB07E1F2}"/>
    <cellStyle name="쉼표 [0] 3 2 2 2 2 3" xfId="402" xr:uid="{9BF8919E-924A-472F-9F35-F0F66A561C21}"/>
    <cellStyle name="쉼표 [0] 3 2 2 2 3" xfId="196" xr:uid="{00000000-0005-0000-0000-000050000000}"/>
    <cellStyle name="쉼표 [0] 3 2 2 2 3 2" xfId="454" xr:uid="{2D182E8C-4480-4002-82C4-D958AA57FDD8}"/>
    <cellStyle name="쉼표 [0] 3 2 2 2 4" xfId="324" xr:uid="{57BC4490-8498-42F4-8EEC-A70D460C9EED}"/>
    <cellStyle name="쉼표 [0] 3 2 2 3" xfId="92" xr:uid="{00000000-0005-0000-0000-000051000000}"/>
    <cellStyle name="쉼표 [0] 3 2 2 3 2" xfId="222" xr:uid="{00000000-0005-0000-0000-000052000000}"/>
    <cellStyle name="쉼표 [0] 3 2 2 3 2 2" xfId="480" xr:uid="{4B03E1B5-4879-481F-8777-28C2128A3C0A}"/>
    <cellStyle name="쉼표 [0] 3 2 2 3 3" xfId="350" xr:uid="{338149EA-ECA3-49E7-9269-9BDCE95CA534}"/>
    <cellStyle name="쉼표 [0] 3 2 2 4" xfId="118" xr:uid="{00000000-0005-0000-0000-000053000000}"/>
    <cellStyle name="쉼표 [0] 3 2 2 4 2" xfId="376" xr:uid="{41AFD9A1-FB62-457D-99D5-800C5CAAE386}"/>
    <cellStyle name="쉼표 [0] 3 2 2 5" xfId="170" xr:uid="{00000000-0005-0000-0000-000054000000}"/>
    <cellStyle name="쉼표 [0] 3 2 2 5 2" xfId="428" xr:uid="{03CA94CB-C652-403F-8914-CC545A3A8994}"/>
    <cellStyle name="쉼표 [0] 3 2 2 6" xfId="280" xr:uid="{713F29C9-7314-444A-93B2-64AE553EFC5B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2 2 2" xfId="494" xr:uid="{BC8DAA6C-DF03-494A-B850-AC3D67623D81}"/>
    <cellStyle name="쉼표 [0] 3 2 3 2 3" xfId="390" xr:uid="{3A5DA25D-E1B6-499A-8CBA-49DC2DD47822}"/>
    <cellStyle name="쉼표 [0] 3 2 3 3" xfId="184" xr:uid="{00000000-0005-0000-0000-000058000000}"/>
    <cellStyle name="쉼표 [0] 3 2 3 3 2" xfId="442" xr:uid="{07E3AECA-C516-4DD3-8A3F-9E4752C131C6}"/>
    <cellStyle name="쉼표 [0] 3 2 3 4" xfId="292" xr:uid="{E14406E1-A6B0-47AC-8008-2F2EADF3026B}"/>
    <cellStyle name="쉼표 [0] 3 2 4" xfId="54" xr:uid="{00000000-0005-0000-0000-000059000000}"/>
    <cellStyle name="쉼표 [0] 3 2 4 2" xfId="210" xr:uid="{00000000-0005-0000-0000-00005A000000}"/>
    <cellStyle name="쉼표 [0] 3 2 4 2 2" xfId="468" xr:uid="{3895D2CB-BDF3-4256-AAAA-08A804E6E7C4}"/>
    <cellStyle name="쉼표 [0] 3 2 4 3" xfId="312" xr:uid="{87F153B4-F6B0-4889-BA80-CE72E0BA3E86}"/>
    <cellStyle name="쉼표 [0] 3 2 5" xfId="80" xr:uid="{00000000-0005-0000-0000-00005B000000}"/>
    <cellStyle name="쉼표 [0] 3 2 5 2" xfId="338" xr:uid="{D98AC907-2AE5-4A25-ACC2-AF5D9BF3F42E}"/>
    <cellStyle name="쉼표 [0] 3 2 6" xfId="106" xr:uid="{00000000-0005-0000-0000-00005C000000}"/>
    <cellStyle name="쉼표 [0] 3 2 6 2" xfId="364" xr:uid="{82FEEF2B-76B2-4ED6-A6C5-58D05FCDE5DB}"/>
    <cellStyle name="쉼표 [0] 3 2 7" xfId="158" xr:uid="{00000000-0005-0000-0000-00005D000000}"/>
    <cellStyle name="쉼표 [0] 3 2 7 2" xfId="416" xr:uid="{2789A892-E319-45D5-A683-60C3BA810EB8}"/>
    <cellStyle name="쉼표 [0] 3 2 8" xfId="268" xr:uid="{10F9AEBF-624F-4AED-BCBD-B5C43F0F0B73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2 2 2" xfId="510" xr:uid="{B2317886-BCD6-432A-969E-B5876077D16F}"/>
    <cellStyle name="쉼표 [0] 3 3 2 2 2 3" xfId="406" xr:uid="{A97F693F-BC68-47AF-876F-A2532E5958FD}"/>
    <cellStyle name="쉼표 [0] 3 3 2 2 3" xfId="200" xr:uid="{00000000-0005-0000-0000-000063000000}"/>
    <cellStyle name="쉼표 [0] 3 3 2 2 3 2" xfId="458" xr:uid="{61583D8D-D55E-48AC-8527-6BDBCB6621EE}"/>
    <cellStyle name="쉼표 [0] 3 3 2 2 4" xfId="328" xr:uid="{F56BED42-F0E4-4FEE-A8D3-BAB6B41B0331}"/>
    <cellStyle name="쉼표 [0] 3 3 2 3" xfId="96" xr:uid="{00000000-0005-0000-0000-000064000000}"/>
    <cellStyle name="쉼표 [0] 3 3 2 3 2" xfId="226" xr:uid="{00000000-0005-0000-0000-000065000000}"/>
    <cellStyle name="쉼표 [0] 3 3 2 3 2 2" xfId="484" xr:uid="{DEF54894-A7DE-4B9F-A2A5-488DE8613BA6}"/>
    <cellStyle name="쉼표 [0] 3 3 2 3 3" xfId="354" xr:uid="{D65D4D13-D800-4B2B-BA3B-FE4D8F84F51A}"/>
    <cellStyle name="쉼표 [0] 3 3 2 4" xfId="122" xr:uid="{00000000-0005-0000-0000-000066000000}"/>
    <cellStyle name="쉼표 [0] 3 3 2 4 2" xfId="380" xr:uid="{CA660305-BB1A-48D4-83CF-E099F6083F0F}"/>
    <cellStyle name="쉼표 [0] 3 3 2 5" xfId="174" xr:uid="{00000000-0005-0000-0000-000067000000}"/>
    <cellStyle name="쉼표 [0] 3 3 2 5 2" xfId="432" xr:uid="{ECE5D16A-3BC6-4139-9659-8C0B7E3BA365}"/>
    <cellStyle name="쉼표 [0] 3 3 2 6" xfId="284" xr:uid="{D20CC202-7450-4CE3-8B4F-70AEB1609F37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2 2 2" xfId="498" xr:uid="{0E67FC3C-051B-4529-B396-B7C2795F3534}"/>
    <cellStyle name="쉼표 [0] 3 3 3 2 3" xfId="394" xr:uid="{E0C08035-9CD6-4D91-800C-FDD78023DAD4}"/>
    <cellStyle name="쉼표 [0] 3 3 3 3" xfId="188" xr:uid="{00000000-0005-0000-0000-00006B000000}"/>
    <cellStyle name="쉼표 [0] 3 3 3 3 2" xfId="446" xr:uid="{99E715A7-1C04-40B4-8B69-616155575758}"/>
    <cellStyle name="쉼표 [0] 3 3 3 4" xfId="296" xr:uid="{004B8E60-3550-4BFE-ADB6-22313BF2B9BF}"/>
    <cellStyle name="쉼표 [0] 3 3 4" xfId="58" xr:uid="{00000000-0005-0000-0000-00006C000000}"/>
    <cellStyle name="쉼표 [0] 3 3 4 2" xfId="214" xr:uid="{00000000-0005-0000-0000-00006D000000}"/>
    <cellStyle name="쉼표 [0] 3 3 4 2 2" xfId="472" xr:uid="{F6208D79-67D7-4CC8-8BB3-A17D04E2358A}"/>
    <cellStyle name="쉼표 [0] 3 3 4 3" xfId="316" xr:uid="{CF18BAD1-C89E-4664-BD00-A205E783A31B}"/>
    <cellStyle name="쉼표 [0] 3 3 5" xfId="84" xr:uid="{00000000-0005-0000-0000-00006E000000}"/>
    <cellStyle name="쉼표 [0] 3 3 5 2" xfId="342" xr:uid="{33CA014E-2F8C-4C9A-A60A-673FCED77F56}"/>
    <cellStyle name="쉼표 [0] 3 3 6" xfId="110" xr:uid="{00000000-0005-0000-0000-00006F000000}"/>
    <cellStyle name="쉼표 [0] 3 3 6 2" xfId="368" xr:uid="{E78B4A66-A156-4768-8008-23F0C48E79A1}"/>
    <cellStyle name="쉼표 [0] 3 3 7" xfId="162" xr:uid="{00000000-0005-0000-0000-000070000000}"/>
    <cellStyle name="쉼표 [0] 3 3 7 2" xfId="420" xr:uid="{FD11A736-4705-4FD2-93E8-CF295FD95291}"/>
    <cellStyle name="쉼표 [0] 3 3 8" xfId="272" xr:uid="{69DAD88E-07B9-4F3A-8B65-39FA521AC382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2 2 2" xfId="502" xr:uid="{CDC7C6D4-9AF0-4EF4-B11D-88A62E256C08}"/>
    <cellStyle name="쉼표 [0] 3 4 2 2 3" xfId="398" xr:uid="{D32C53E1-BEC6-4461-8EC5-6DB61729B735}"/>
    <cellStyle name="쉼표 [0] 3 4 2 3" xfId="192" xr:uid="{00000000-0005-0000-0000-000075000000}"/>
    <cellStyle name="쉼표 [0] 3 4 2 3 2" xfId="450" xr:uid="{22A6387E-7F49-43E4-A19A-A140FDECC568}"/>
    <cellStyle name="쉼표 [0] 3 4 2 4" xfId="300" xr:uid="{F63ED609-DDC1-4151-87BC-2ED3C544E143}"/>
    <cellStyle name="쉼표 [0] 3 4 3" xfId="62" xr:uid="{00000000-0005-0000-0000-000076000000}"/>
    <cellStyle name="쉼표 [0] 3 4 3 2" xfId="218" xr:uid="{00000000-0005-0000-0000-000077000000}"/>
    <cellStyle name="쉼표 [0] 3 4 3 2 2" xfId="476" xr:uid="{70B57E12-CCC8-4B2D-B8F3-E7B27605B732}"/>
    <cellStyle name="쉼표 [0] 3 4 3 3" xfId="320" xr:uid="{2116B0E9-9920-4FB6-846F-F03AFC875BE7}"/>
    <cellStyle name="쉼표 [0] 3 4 4" xfId="88" xr:uid="{00000000-0005-0000-0000-000078000000}"/>
    <cellStyle name="쉼표 [0] 3 4 4 2" xfId="346" xr:uid="{F48A687B-A74D-4A80-BFF9-12D29144AAD7}"/>
    <cellStyle name="쉼표 [0] 3 4 5" xfId="114" xr:uid="{00000000-0005-0000-0000-000079000000}"/>
    <cellStyle name="쉼표 [0] 3 4 5 2" xfId="372" xr:uid="{C9DACA52-716A-486D-B47F-32E106EE6381}"/>
    <cellStyle name="쉼표 [0] 3 4 6" xfId="166" xr:uid="{00000000-0005-0000-0000-00007A000000}"/>
    <cellStyle name="쉼표 [0] 3 4 6 2" xfId="424" xr:uid="{1CF4CA25-2F3D-40A5-98B0-E7668205B259}"/>
    <cellStyle name="쉼표 [0] 3 4 7" xfId="289" xr:uid="{E075E8D5-E1F1-4E4D-B286-7FB429AA08D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2 2 2" xfId="490" xr:uid="{D75DF9A4-5C80-4F2E-981F-8B809C5C3C8B}"/>
    <cellStyle name="쉼표 [0] 3 5 2 3" xfId="386" xr:uid="{22FE0213-562A-40D4-BDFC-B844988F049A}"/>
    <cellStyle name="쉼표 [0] 3 5 3" xfId="180" xr:uid="{00000000-0005-0000-0000-00007E000000}"/>
    <cellStyle name="쉼표 [0] 3 5 3 2" xfId="438" xr:uid="{9DAE649F-831D-4460-9E5A-1F95959658C9}"/>
    <cellStyle name="쉼표 [0] 3 5 4" xfId="276" xr:uid="{8AC4DA16-546F-4815-9D8C-6EC517B132B3}"/>
    <cellStyle name="쉼표 [0] 3 6" xfId="50" xr:uid="{00000000-0005-0000-0000-00007F000000}"/>
    <cellStyle name="쉼표 [0] 3 6 2" xfId="206" xr:uid="{00000000-0005-0000-0000-000080000000}"/>
    <cellStyle name="쉼표 [0] 3 6 2 2" xfId="464" xr:uid="{2595B5D6-3D47-44DD-9C30-9A1F91602668}"/>
    <cellStyle name="쉼표 [0] 3 6 3" xfId="308" xr:uid="{54431986-0DDE-4338-B779-BBA226F96FDB}"/>
    <cellStyle name="쉼표 [0] 3 7" xfId="76" xr:uid="{00000000-0005-0000-0000-000081000000}"/>
    <cellStyle name="쉼표 [0] 3 7 2" xfId="334" xr:uid="{14D4A539-7EA3-4EB0-BF70-8F5981049136}"/>
    <cellStyle name="쉼표 [0] 3 8" xfId="102" xr:uid="{00000000-0005-0000-0000-000082000000}"/>
    <cellStyle name="쉼표 [0] 3 8 2" xfId="360" xr:uid="{04D5AED2-9189-461E-8960-64B47C5D9D48}"/>
    <cellStyle name="쉼표 [0] 3 9" xfId="154" xr:uid="{00000000-0005-0000-0000-000083000000}"/>
    <cellStyle name="쉼표 [0] 3 9 2" xfId="412" xr:uid="{E9D6BA0C-6DA2-4A88-BC8D-22FE9D26071C}"/>
    <cellStyle name="쉼표 [0] 4" xfId="2" xr:uid="{00000000-0005-0000-0000-000084000000}"/>
    <cellStyle name="쉼표 [0] 4 10" xfId="261" xr:uid="{034E3E49-17A1-49FC-9B8E-68177B04BA7E}"/>
    <cellStyle name="쉼표 [0] 4 18" xfId="256" xr:uid="{5F608B5A-A4E9-4653-8F2E-18AA82A7EDC1}"/>
    <cellStyle name="쉼표 [0] 4 18 2" xfId="514" xr:uid="{8E009153-12F2-4809-B8EE-80144ACA532C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2 2 2" xfId="507" xr:uid="{C6979330-5FB7-42D0-BA5D-F9BE88C139F5}"/>
    <cellStyle name="쉼표 [0] 4 2 2 2 2 3" xfId="403" xr:uid="{75694027-2C47-42D9-8935-6D218BC6EA42}"/>
    <cellStyle name="쉼표 [0] 4 2 2 2 3" xfId="197" xr:uid="{00000000-0005-0000-0000-00008A000000}"/>
    <cellStyle name="쉼표 [0] 4 2 2 2 3 2" xfId="455" xr:uid="{EFDA72E6-8968-491A-939C-192927F762DF}"/>
    <cellStyle name="쉼표 [0] 4 2 2 2 4" xfId="325" xr:uid="{93E972D3-29FB-47E8-AA24-65B26419699B}"/>
    <cellStyle name="쉼표 [0] 4 2 2 3" xfId="93" xr:uid="{00000000-0005-0000-0000-00008B000000}"/>
    <cellStyle name="쉼표 [0] 4 2 2 3 2" xfId="223" xr:uid="{00000000-0005-0000-0000-00008C000000}"/>
    <cellStyle name="쉼표 [0] 4 2 2 3 2 2" xfId="481" xr:uid="{0B6BBE80-4962-497F-B092-4E7D26127A2A}"/>
    <cellStyle name="쉼표 [0] 4 2 2 3 3" xfId="351" xr:uid="{4D92C607-821F-48DD-9BB4-2B6BC8B0E90D}"/>
    <cellStyle name="쉼표 [0] 4 2 2 4" xfId="119" xr:uid="{00000000-0005-0000-0000-00008D000000}"/>
    <cellStyle name="쉼표 [0] 4 2 2 4 2" xfId="377" xr:uid="{3CA379EF-DCF0-4F85-B4A6-9A0111C95B2C}"/>
    <cellStyle name="쉼표 [0] 4 2 2 5" xfId="171" xr:uid="{00000000-0005-0000-0000-00008E000000}"/>
    <cellStyle name="쉼표 [0] 4 2 2 5 2" xfId="429" xr:uid="{C7D3B2A0-22C2-425B-9CF6-5172C1049844}"/>
    <cellStyle name="쉼표 [0] 4 2 2 6" xfId="281" xr:uid="{4EA0F451-416D-4C23-8A2A-C7A50D998ED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2 2 2" xfId="495" xr:uid="{33DB06D0-2BAE-4C64-935E-AE59C7EE1F3A}"/>
    <cellStyle name="쉼표 [0] 4 2 3 2 3" xfId="391" xr:uid="{27628578-6A53-4D53-8C3F-1E4D7210F9D4}"/>
    <cellStyle name="쉼표 [0] 4 2 3 3" xfId="185" xr:uid="{00000000-0005-0000-0000-000092000000}"/>
    <cellStyle name="쉼표 [0] 4 2 3 3 2" xfId="443" xr:uid="{40DB7AF3-1097-4DF2-B124-5489905AA6CE}"/>
    <cellStyle name="쉼표 [0] 4 2 3 4" xfId="293" xr:uid="{6122F9E3-A791-4771-BFF7-71C798ECAB45}"/>
    <cellStyle name="쉼표 [0] 4 2 4" xfId="55" xr:uid="{00000000-0005-0000-0000-000093000000}"/>
    <cellStyle name="쉼표 [0] 4 2 4 2" xfId="211" xr:uid="{00000000-0005-0000-0000-000094000000}"/>
    <cellStyle name="쉼표 [0] 4 2 4 2 2" xfId="469" xr:uid="{0F3B2B16-B54C-4FD6-8F62-ACBDCBB4550C}"/>
    <cellStyle name="쉼표 [0] 4 2 4 3" xfId="313" xr:uid="{C9A3A800-1241-443C-9F46-B616A8DE3376}"/>
    <cellStyle name="쉼표 [0] 4 2 5" xfId="81" xr:uid="{00000000-0005-0000-0000-000095000000}"/>
    <cellStyle name="쉼표 [0] 4 2 5 2" xfId="339" xr:uid="{0062CA58-9A0F-40B1-9EF3-60679BD5AD4C}"/>
    <cellStyle name="쉼표 [0] 4 2 6" xfId="107" xr:uid="{00000000-0005-0000-0000-000096000000}"/>
    <cellStyle name="쉼표 [0] 4 2 6 2" xfId="365" xr:uid="{0B2E5DF7-62FA-4966-9273-F41F1CB6B197}"/>
    <cellStyle name="쉼표 [0] 4 2 7" xfId="159" xr:uid="{00000000-0005-0000-0000-000097000000}"/>
    <cellStyle name="쉼표 [0] 4 2 7 2" xfId="417" xr:uid="{78C21288-42C9-451E-80A0-DDCC554E1D85}"/>
    <cellStyle name="쉼표 [0] 4 2 8" xfId="266" xr:uid="{025E82E6-868B-44CA-8900-47FB402957A1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2 2 2" xfId="511" xr:uid="{96ADFD47-28CA-4414-AB2F-8613B9D39C31}"/>
    <cellStyle name="쉼표 [0] 4 3 2 2 2 3" xfId="407" xr:uid="{7FC13C96-D11A-4B5D-A270-21CCA8B4CD67}"/>
    <cellStyle name="쉼표 [0] 4 3 2 2 3" xfId="201" xr:uid="{00000000-0005-0000-0000-00009D000000}"/>
    <cellStyle name="쉼표 [0] 4 3 2 2 3 2" xfId="459" xr:uid="{F26AC3AA-E6B2-45E4-A3D3-32BE42B8CF1C}"/>
    <cellStyle name="쉼표 [0] 4 3 2 2 4" xfId="329" xr:uid="{7EF40393-BD49-42BF-96E4-E1D3B4B5A13E}"/>
    <cellStyle name="쉼표 [0] 4 3 2 3" xfId="97" xr:uid="{00000000-0005-0000-0000-00009E000000}"/>
    <cellStyle name="쉼표 [0] 4 3 2 3 2" xfId="227" xr:uid="{00000000-0005-0000-0000-00009F000000}"/>
    <cellStyle name="쉼표 [0] 4 3 2 3 2 2" xfId="485" xr:uid="{CA13C4A0-6657-465B-A34D-03BECEEA6DFD}"/>
    <cellStyle name="쉼표 [0] 4 3 2 3 3" xfId="355" xr:uid="{C5351A7F-9843-44CA-BC13-69734E1E21C4}"/>
    <cellStyle name="쉼표 [0] 4 3 2 4" xfId="123" xr:uid="{00000000-0005-0000-0000-0000A0000000}"/>
    <cellStyle name="쉼표 [0] 4 3 2 4 2" xfId="381" xr:uid="{41F861BB-3534-4D04-ACA2-9A0E109DB28E}"/>
    <cellStyle name="쉼표 [0] 4 3 2 5" xfId="175" xr:uid="{00000000-0005-0000-0000-0000A1000000}"/>
    <cellStyle name="쉼표 [0] 4 3 2 5 2" xfId="433" xr:uid="{F1953527-696D-46FE-8305-DEDCB2D26661}"/>
    <cellStyle name="쉼표 [0] 4 3 2 6" xfId="285" xr:uid="{31A48A3B-24BB-481D-B445-C36054FEE4C4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2 2 2" xfId="499" xr:uid="{63B4F95A-3BF7-46E6-B852-A87C8744F1FB}"/>
    <cellStyle name="쉼표 [0] 4 3 3 2 3" xfId="395" xr:uid="{CABF54D8-8228-4837-A5B4-FBFE878220DD}"/>
    <cellStyle name="쉼표 [0] 4 3 3 3" xfId="189" xr:uid="{00000000-0005-0000-0000-0000A5000000}"/>
    <cellStyle name="쉼표 [0] 4 3 3 3 2" xfId="447" xr:uid="{2D69F428-5603-4873-970D-3E09E2175E5E}"/>
    <cellStyle name="쉼표 [0] 4 3 3 4" xfId="297" xr:uid="{9B7EAEB3-D9A1-4DBF-92FF-33E290553DB9}"/>
    <cellStyle name="쉼표 [0] 4 3 4" xfId="59" xr:uid="{00000000-0005-0000-0000-0000A6000000}"/>
    <cellStyle name="쉼표 [0] 4 3 4 2" xfId="215" xr:uid="{00000000-0005-0000-0000-0000A7000000}"/>
    <cellStyle name="쉼표 [0] 4 3 4 2 2" xfId="473" xr:uid="{613729EF-2D53-43EC-9F12-8D7E87BABB15}"/>
    <cellStyle name="쉼표 [0] 4 3 4 3" xfId="317" xr:uid="{B30085EA-A0F5-42A8-8CC3-8DB4D57DCF1B}"/>
    <cellStyle name="쉼표 [0] 4 3 5" xfId="85" xr:uid="{00000000-0005-0000-0000-0000A8000000}"/>
    <cellStyle name="쉼표 [0] 4 3 5 2" xfId="343" xr:uid="{8A9EF893-F551-41D7-B7C1-FEFA44E3E805}"/>
    <cellStyle name="쉼표 [0] 4 3 6" xfId="111" xr:uid="{00000000-0005-0000-0000-0000A9000000}"/>
    <cellStyle name="쉼표 [0] 4 3 6 2" xfId="369" xr:uid="{907F9CD2-226D-4374-8ED9-E5F236F48BEB}"/>
    <cellStyle name="쉼표 [0] 4 3 7" xfId="163" xr:uid="{00000000-0005-0000-0000-0000AA000000}"/>
    <cellStyle name="쉼표 [0] 4 3 7 2" xfId="421" xr:uid="{4B4229F9-16EA-4475-B6A7-979D3DBE00E2}"/>
    <cellStyle name="쉼표 [0] 4 3 8" xfId="271" xr:uid="{47956816-1FC2-4AA2-9A18-4C543DDBBC2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2 2 2" xfId="503" xr:uid="{AD2A0E4E-4E26-4689-B05D-9B1BA07D277F}"/>
    <cellStyle name="쉼표 [0] 4 4 2 2 3" xfId="399" xr:uid="{22727738-AE1F-473F-8B79-CC0335EEDCA6}"/>
    <cellStyle name="쉼표 [0] 4 4 2 3" xfId="193" xr:uid="{00000000-0005-0000-0000-0000AF000000}"/>
    <cellStyle name="쉼표 [0] 4 4 2 3 2" xfId="451" xr:uid="{96AFAF53-9743-4917-8A47-A105B659C949}"/>
    <cellStyle name="쉼표 [0] 4 4 2 4" xfId="301" xr:uid="{89F18161-2589-4FDB-928F-4074308A6A79}"/>
    <cellStyle name="쉼표 [0] 4 4 3" xfId="63" xr:uid="{00000000-0005-0000-0000-0000B0000000}"/>
    <cellStyle name="쉼표 [0] 4 4 3 2" xfId="219" xr:uid="{00000000-0005-0000-0000-0000B1000000}"/>
    <cellStyle name="쉼표 [0] 4 4 3 2 2" xfId="477" xr:uid="{BE02D4CF-AAC1-430D-BB0F-94F52A3EC03E}"/>
    <cellStyle name="쉼표 [0] 4 4 3 3" xfId="321" xr:uid="{ABD0A022-9CFB-495E-ACBA-4A70DB5913B1}"/>
    <cellStyle name="쉼표 [0] 4 4 4" xfId="89" xr:uid="{00000000-0005-0000-0000-0000B2000000}"/>
    <cellStyle name="쉼표 [0] 4 4 4 2" xfId="347" xr:uid="{47412E04-2AC4-4048-BF59-C1C6AF4D9A36}"/>
    <cellStyle name="쉼표 [0] 4 4 5" xfId="115" xr:uid="{00000000-0005-0000-0000-0000B3000000}"/>
    <cellStyle name="쉼표 [0] 4 4 5 2" xfId="373" xr:uid="{B5C7D9AC-B0A0-4FA6-81FA-41B47813749F}"/>
    <cellStyle name="쉼표 [0] 4 4 6" xfId="167" xr:uid="{00000000-0005-0000-0000-0000B4000000}"/>
    <cellStyle name="쉼표 [0] 4 4 6 2" xfId="425" xr:uid="{0F687646-7C88-4D73-AC2C-C6AED160FEFD}"/>
    <cellStyle name="쉼표 [0] 4 4 7" xfId="287" xr:uid="{EE61CAC6-C332-4D41-AE4F-65C37C0D2693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2 2 2" xfId="491" xr:uid="{10C63506-11B1-4916-BF14-0B21C842CA42}"/>
    <cellStyle name="쉼표 [0] 4 5 2 3" xfId="387" xr:uid="{986B091B-4AA4-4311-9854-9180AFE09E8C}"/>
    <cellStyle name="쉼표 [0] 4 5 3" xfId="181" xr:uid="{00000000-0005-0000-0000-0000B8000000}"/>
    <cellStyle name="쉼표 [0] 4 5 3 2" xfId="439" xr:uid="{6D80F35B-45CD-4678-9274-31589E441528}"/>
    <cellStyle name="쉼표 [0] 4 5 4" xfId="274" xr:uid="{6BD89AC6-92EB-41A8-97B2-31C948BEB8D0}"/>
    <cellStyle name="쉼표 [0] 4 6" xfId="51" xr:uid="{00000000-0005-0000-0000-0000B9000000}"/>
    <cellStyle name="쉼표 [0] 4 6 2" xfId="207" xr:uid="{00000000-0005-0000-0000-0000BA000000}"/>
    <cellStyle name="쉼표 [0] 4 6 2 2" xfId="465" xr:uid="{105CB679-6113-4B37-8D34-3CD04864DFDD}"/>
    <cellStyle name="쉼표 [0] 4 6 3" xfId="309" xr:uid="{DF22C03A-945A-425D-818F-A04996ADAE8F}"/>
    <cellStyle name="쉼표 [0] 4 7" xfId="77" xr:uid="{00000000-0005-0000-0000-0000BB000000}"/>
    <cellStyle name="쉼표 [0] 4 7 2" xfId="335" xr:uid="{765E6A2F-8B7E-4CE9-827A-852B3CF73F44}"/>
    <cellStyle name="쉼표 [0] 4 8" xfId="103" xr:uid="{00000000-0005-0000-0000-0000BC000000}"/>
    <cellStyle name="쉼표 [0] 4 8 2" xfId="361" xr:uid="{C84DDC09-37FF-4315-8D9C-D86ED16EAAB6}"/>
    <cellStyle name="쉼표 [0] 4 9" xfId="155" xr:uid="{00000000-0005-0000-0000-0000BD000000}"/>
    <cellStyle name="쉼표 [0] 4 9 2" xfId="413" xr:uid="{2A6A6F4C-A4BD-4626-8472-12FB617DD06E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2 2 2" xfId="504" xr:uid="{F3969F95-2141-4F78-93F7-8923E6BABF53}"/>
    <cellStyle name="쉼표 [0] 5 2 2 2 3" xfId="400" xr:uid="{3E896F81-DF98-4D37-AB97-95770457B329}"/>
    <cellStyle name="쉼표 [0] 5 2 2 3" xfId="194" xr:uid="{00000000-0005-0000-0000-0000C3000000}"/>
    <cellStyle name="쉼표 [0] 5 2 2 3 2" xfId="452" xr:uid="{47C4B70B-58B4-4F6E-826E-07B7AC22EF59}"/>
    <cellStyle name="쉼표 [0] 5 2 2 4" xfId="290" xr:uid="{4B732BA2-83D9-42B4-B778-D5B34D5E469F}"/>
    <cellStyle name="쉼표 [0] 5 2 3" xfId="47" xr:uid="{00000000-0005-0000-0000-0000C4000000}"/>
    <cellStyle name="쉼표 [0] 5 2 3 2" xfId="220" xr:uid="{00000000-0005-0000-0000-0000C5000000}"/>
    <cellStyle name="쉼표 [0] 5 2 3 2 2" xfId="478" xr:uid="{4993D520-1678-4C1F-A227-0E2E5A8EBA75}"/>
    <cellStyle name="쉼표 [0] 5 2 3 3" xfId="305" xr:uid="{4FB1CCB4-7700-401F-A85C-CB96E8073541}"/>
    <cellStyle name="쉼표 [0] 5 2 4" xfId="64" xr:uid="{00000000-0005-0000-0000-0000C6000000}"/>
    <cellStyle name="쉼표 [0] 5 2 4 2" xfId="322" xr:uid="{448F34CC-4E4D-44F1-8720-AC15610DE8C6}"/>
    <cellStyle name="쉼표 [0] 5 2 5" xfId="90" xr:uid="{00000000-0005-0000-0000-0000C7000000}"/>
    <cellStyle name="쉼표 [0] 5 2 5 2" xfId="348" xr:uid="{DD429E51-10CF-492F-BE9F-30D3852542E3}"/>
    <cellStyle name="쉼표 [0] 5 2 6" xfId="116" xr:uid="{00000000-0005-0000-0000-0000C8000000}"/>
    <cellStyle name="쉼표 [0] 5 2 6 2" xfId="374" xr:uid="{BAF97D22-03E8-4CF0-94BA-7C2EF238828E}"/>
    <cellStyle name="쉼표 [0] 5 2 7" xfId="168" xr:uid="{00000000-0005-0000-0000-0000C9000000}"/>
    <cellStyle name="쉼표 [0] 5 2 7 2" xfId="426" xr:uid="{7F72502F-12FB-4AF2-856F-8E1FCAA5F9B7}"/>
    <cellStyle name="쉼표 [0] 5 2 8" xfId="269" xr:uid="{C350C8B5-5475-40C2-80BF-2AFC35D00F3C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2 2 2" xfId="492" xr:uid="{C72C1224-35D3-4FA2-ADC0-6699A382A100}"/>
    <cellStyle name="쉼표 [0] 5 3 2 3" xfId="388" xr:uid="{8E93F53A-9942-48E0-8400-A906011866C3}"/>
    <cellStyle name="쉼표 [0] 5 3 3" xfId="182" xr:uid="{00000000-0005-0000-0000-0000CD000000}"/>
    <cellStyle name="쉼표 [0] 5 3 3 2" xfId="440" xr:uid="{D5447D9C-D0EF-4F9F-9779-173CCA8DED92}"/>
    <cellStyle name="쉼표 [0] 5 3 4" xfId="277" xr:uid="{DF9F3DF1-5187-411F-A134-B36DDCA9CED8}"/>
    <cellStyle name="쉼표 [0] 5 4" xfId="52" xr:uid="{00000000-0005-0000-0000-0000CE000000}"/>
    <cellStyle name="쉼표 [0] 5 4 2" xfId="208" xr:uid="{00000000-0005-0000-0000-0000CF000000}"/>
    <cellStyle name="쉼표 [0] 5 4 2 2" xfId="466" xr:uid="{77C7BBC5-0126-420B-9947-DAD898355861}"/>
    <cellStyle name="쉼표 [0] 5 4 3" xfId="310" xr:uid="{B01F6A16-E8D1-4BE6-A511-105B57896868}"/>
    <cellStyle name="쉼표 [0] 5 5" xfId="78" xr:uid="{00000000-0005-0000-0000-0000D0000000}"/>
    <cellStyle name="쉼표 [0] 5 5 2" xfId="336" xr:uid="{9DC4A76E-5A61-4E23-9D9C-BFCF78D7DFFD}"/>
    <cellStyle name="쉼표 [0] 5 6" xfId="104" xr:uid="{00000000-0005-0000-0000-0000D1000000}"/>
    <cellStyle name="쉼표 [0] 5 6 2" xfId="362" xr:uid="{F5E1D5B8-BEBE-4D16-BB4E-CED86BF29FCB}"/>
    <cellStyle name="쉼표 [0] 5 7" xfId="156" xr:uid="{00000000-0005-0000-0000-0000D2000000}"/>
    <cellStyle name="쉼표 [0] 5 7 2" xfId="414" xr:uid="{7D4FC2EF-01F3-4DB3-989A-01B9FD292300}"/>
    <cellStyle name="쉼표 [0] 5 8" xfId="264" xr:uid="{9C4B8789-F3A9-4EDD-9CDD-E92E0DFE4B35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2 2 2" xfId="508" xr:uid="{E26899E7-0925-4CCD-AD56-6AFAAC0AA3CF}"/>
    <cellStyle name="쉼표 [0] 6 2 2 2 3" xfId="404" xr:uid="{63110F4F-E71E-4D8C-A87A-4607E03471A2}"/>
    <cellStyle name="쉼표 [0] 6 2 2 3" xfId="198" xr:uid="{00000000-0005-0000-0000-0000D8000000}"/>
    <cellStyle name="쉼표 [0] 6 2 2 3 2" xfId="456" xr:uid="{868DF4D4-B8BE-49F7-85FF-556C150F0E07}"/>
    <cellStyle name="쉼표 [0] 6 2 2 4" xfId="326" xr:uid="{0CC19BAE-F876-4A3D-8FB8-1638FF9459FB}"/>
    <cellStyle name="쉼표 [0] 6 2 3" xfId="94" xr:uid="{00000000-0005-0000-0000-0000D9000000}"/>
    <cellStyle name="쉼표 [0] 6 2 3 2" xfId="224" xr:uid="{00000000-0005-0000-0000-0000DA000000}"/>
    <cellStyle name="쉼표 [0] 6 2 3 2 2" xfId="482" xr:uid="{8C6222E8-2BC6-4DEC-ABB2-CD803CA00314}"/>
    <cellStyle name="쉼표 [0] 6 2 3 3" xfId="352" xr:uid="{00C00AC7-5B2C-4C2D-AAA4-E00B23874C38}"/>
    <cellStyle name="쉼표 [0] 6 2 4" xfId="120" xr:uid="{00000000-0005-0000-0000-0000DB000000}"/>
    <cellStyle name="쉼표 [0] 6 2 4 2" xfId="378" xr:uid="{03162B42-1BA2-4070-9210-6000C14CD1ED}"/>
    <cellStyle name="쉼표 [0] 6 2 5" xfId="172" xr:uid="{00000000-0005-0000-0000-0000DC000000}"/>
    <cellStyle name="쉼표 [0] 6 2 5 2" xfId="430" xr:uid="{460F0C1B-ACC3-4236-8A0A-57AB56E06988}"/>
    <cellStyle name="쉼표 [0] 6 2 6" xfId="278" xr:uid="{42638AA7-CAA8-457A-9789-F03BD62214F8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2 2 2" xfId="496" xr:uid="{ED104AA8-1D62-4612-BE33-02DD593F0486}"/>
    <cellStyle name="쉼표 [0] 6 3 2 3" xfId="392" xr:uid="{37F032A7-FAAD-4D3B-9EFE-023CF557D13B}"/>
    <cellStyle name="쉼표 [0] 6 3 3" xfId="186" xr:uid="{00000000-0005-0000-0000-0000E0000000}"/>
    <cellStyle name="쉼표 [0] 6 3 3 2" xfId="444" xr:uid="{DD8C9368-E39F-4945-8BF0-F8C8FA5AFF08}"/>
    <cellStyle name="쉼표 [0] 6 3 4" xfId="294" xr:uid="{EF36022F-B527-4A47-9373-FA0BEF471D9D}"/>
    <cellStyle name="쉼표 [0] 6 4" xfId="56" xr:uid="{00000000-0005-0000-0000-0000E1000000}"/>
    <cellStyle name="쉼표 [0] 6 4 2" xfId="212" xr:uid="{00000000-0005-0000-0000-0000E2000000}"/>
    <cellStyle name="쉼표 [0] 6 4 2 2" xfId="470" xr:uid="{A2CC8E42-A223-4D79-84B4-8AF58D01D7C4}"/>
    <cellStyle name="쉼표 [0] 6 4 3" xfId="314" xr:uid="{00C0A75A-F59F-4E06-93D6-8B4FD10C0C00}"/>
    <cellStyle name="쉼표 [0] 6 5" xfId="82" xr:uid="{00000000-0005-0000-0000-0000E3000000}"/>
    <cellStyle name="쉼표 [0] 6 5 2" xfId="340" xr:uid="{8026EB40-583D-462D-A1DF-25BBE00BA855}"/>
    <cellStyle name="쉼표 [0] 6 6" xfId="108" xr:uid="{00000000-0005-0000-0000-0000E4000000}"/>
    <cellStyle name="쉼표 [0] 6 6 2" xfId="366" xr:uid="{EF1D16D4-295D-484D-BEEE-AF509CFF0770}"/>
    <cellStyle name="쉼표 [0] 6 7" xfId="160" xr:uid="{00000000-0005-0000-0000-0000E5000000}"/>
    <cellStyle name="쉼표 [0] 6 7 2" xfId="418" xr:uid="{1138FE9F-E949-41D5-838B-C33CF27FB3DB}"/>
    <cellStyle name="쉼표 [0] 6 8" xfId="265" xr:uid="{D7B247AD-23D0-4369-9F23-DD69A3781AEF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2 2 2" xfId="500" xr:uid="{E458872F-5777-4914-B9DB-1A5567B59277}"/>
    <cellStyle name="쉼표 [0] 7 2 2 3" xfId="396" xr:uid="{26F38945-0693-4092-AD2C-F9C6458EABF7}"/>
    <cellStyle name="쉼표 [0] 7 2 3" xfId="190" xr:uid="{00000000-0005-0000-0000-0000EA000000}"/>
    <cellStyle name="쉼표 [0] 7 2 3 2" xfId="448" xr:uid="{7D059642-B328-42EB-803F-2C8F318FFCDF}"/>
    <cellStyle name="쉼표 [0] 7 2 4" xfId="298" xr:uid="{C7ACBC3F-2C5B-4583-B4F2-916D7BA7878D}"/>
    <cellStyle name="쉼표 [0] 7 3" xfId="60" xr:uid="{00000000-0005-0000-0000-0000EB000000}"/>
    <cellStyle name="쉼표 [0] 7 3 2" xfId="216" xr:uid="{00000000-0005-0000-0000-0000EC000000}"/>
    <cellStyle name="쉼표 [0] 7 3 2 2" xfId="474" xr:uid="{5C3F1A70-2915-4EC4-B4A7-8BA37E2B69E9}"/>
    <cellStyle name="쉼표 [0] 7 3 3" xfId="318" xr:uid="{B6DC4A1B-12EA-4050-8912-34D6B03D9D0B}"/>
    <cellStyle name="쉼표 [0] 7 4" xfId="86" xr:uid="{00000000-0005-0000-0000-0000ED000000}"/>
    <cellStyle name="쉼표 [0] 7 4 2" xfId="344" xr:uid="{1974C7F4-064F-4CCD-9135-3EBA2B27311A}"/>
    <cellStyle name="쉼표 [0] 7 5" xfId="112" xr:uid="{00000000-0005-0000-0000-0000EE000000}"/>
    <cellStyle name="쉼표 [0] 7 5 2" xfId="370" xr:uid="{D36C15B6-7688-458D-A2BD-04C93B1C1A88}"/>
    <cellStyle name="쉼표 [0] 7 6" xfId="164" xr:uid="{00000000-0005-0000-0000-0000EF000000}"/>
    <cellStyle name="쉼표 [0] 7 6 2" xfId="422" xr:uid="{0942DE65-849C-4D1A-9CC7-FB4F4914B741}"/>
    <cellStyle name="쉼표 [0] 7 7" xfId="282" xr:uid="{37EE503E-4A20-49EA-AAEB-D53D3BF84E7A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2 2 2" xfId="488" xr:uid="{B85119C9-7B4F-4BC2-AAED-6CF064C292C2}"/>
    <cellStyle name="쉼표 [0] 8 2 3" xfId="384" xr:uid="{31C64594-2CFF-406D-82A4-EECC99D679A4}"/>
    <cellStyle name="쉼표 [0] 8 3" xfId="178" xr:uid="{00000000-0005-0000-0000-0000F3000000}"/>
    <cellStyle name="쉼표 [0] 8 3 2" xfId="436" xr:uid="{27ADEBFA-0DA9-49B7-A850-49F3A10D5A98}"/>
    <cellStyle name="쉼표 [0] 8 4" xfId="286" xr:uid="{747C9D6A-6DDC-445C-8A9F-BC678F1EAB25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2 2 2" xfId="513" xr:uid="{3A2F0FB7-DD50-4322-8A04-B53ACE76D1CB}"/>
    <cellStyle name="쉼표 [0] 9 2 2 3" xfId="409" xr:uid="{AE35DABB-7FC6-4774-AF8E-F3DDC3DE5A7F}"/>
    <cellStyle name="쉼표 [0] 9 2 3" xfId="203" xr:uid="{00000000-0005-0000-0000-0000F8000000}"/>
    <cellStyle name="쉼표 [0] 9 2 3 2" xfId="461" xr:uid="{55FD8932-2494-413F-9A37-F96DB86B137F}"/>
    <cellStyle name="쉼표 [0] 9 2 4" xfId="331" xr:uid="{87A7AB82-9FA4-47E1-BB4F-8E28707FDD8B}"/>
    <cellStyle name="쉼표 [0] 9 3" xfId="99" xr:uid="{00000000-0005-0000-0000-0000F9000000}"/>
    <cellStyle name="쉼표 [0] 9 3 2" xfId="229" xr:uid="{00000000-0005-0000-0000-0000FA000000}"/>
    <cellStyle name="쉼표 [0] 9 3 2 2" xfId="487" xr:uid="{E83666D6-8D8E-435D-B9C2-7660886749C3}"/>
    <cellStyle name="쉼표 [0] 9 3 3" xfId="357" xr:uid="{B64A6200-F609-46E4-A31E-440EF92B09B2}"/>
    <cellStyle name="쉼표 [0] 9 4" xfId="125" xr:uid="{00000000-0005-0000-0000-0000FB000000}"/>
    <cellStyle name="쉼표 [0] 9 4 2" xfId="383" xr:uid="{8499AB88-528F-4E85-A7E6-FD30F3FA2841}"/>
    <cellStyle name="쉼표 [0] 9 5" xfId="177" xr:uid="{00000000-0005-0000-0000-0000FC000000}"/>
    <cellStyle name="쉼표 [0] 9 5 2" xfId="435" xr:uid="{05C06589-FB4C-426F-9D85-4DAAD0FC83B6}"/>
    <cellStyle name="쉼표 [0] 9 6" xfId="273" xr:uid="{9CA861ED-DE55-4199-8208-0692B27FC5B0}"/>
    <cellStyle name="표준" xfId="0" builtinId="0"/>
    <cellStyle name="표준 2" xfId="32" xr:uid="{00000000-0005-0000-0000-0000FE000000}"/>
    <cellStyle name="표준 3" xfId="33" xr:uid="{00000000-0005-0000-0000-0000FF000000}"/>
    <cellStyle name="표준 3 2" xfId="291" xr:uid="{22550C46-0864-455C-A342-1D82985D6AC5}"/>
    <cellStyle name="표준 4" xfId="259" xr:uid="{00000000-0005-0000-0000-000030010000}"/>
    <cellStyle name="표준 4 2" xfId="517" xr:uid="{93E0A314-3959-4FDA-A173-A6B829EFEB3B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B1:M4"/>
  <sheetViews>
    <sheetView showGridLines="0" tabSelected="1" zoomScaleNormal="100" workbookViewId="0">
      <selection activeCell="B1" sqref="B1:M1"/>
    </sheetView>
  </sheetViews>
  <sheetFormatPr defaultRowHeight="13.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2:13" ht="36" customHeight="1">
      <c r="B1" s="230" t="s">
        <v>44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2:13" ht="15" customHeight="1" thickBot="1">
      <c r="B2" s="94" t="s">
        <v>133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96</v>
      </c>
    </row>
    <row r="3" spans="2:13" ht="35.1" customHeight="1" thickBot="1">
      <c r="B3" s="120" t="s">
        <v>29</v>
      </c>
      <c r="C3" s="121" t="s">
        <v>30</v>
      </c>
      <c r="D3" s="121" t="s">
        <v>45</v>
      </c>
      <c r="E3" s="122" t="s">
        <v>0</v>
      </c>
      <c r="F3" s="121" t="s">
        <v>46</v>
      </c>
      <c r="G3" s="121" t="s">
        <v>47</v>
      </c>
      <c r="H3" s="121" t="s">
        <v>48</v>
      </c>
      <c r="I3" s="121" t="s">
        <v>97</v>
      </c>
      <c r="J3" s="121" t="s">
        <v>31</v>
      </c>
      <c r="K3" s="121" t="s">
        <v>32</v>
      </c>
      <c r="L3" s="121" t="s">
        <v>33</v>
      </c>
      <c r="M3" s="123" t="s">
        <v>1</v>
      </c>
    </row>
    <row r="4" spans="2:13" ht="24" customHeight="1" thickTop="1" thickBot="1">
      <c r="B4" s="216" t="s">
        <v>122</v>
      </c>
      <c r="C4" s="217" t="s">
        <v>220</v>
      </c>
      <c r="D4" s="164" t="s">
        <v>221</v>
      </c>
      <c r="E4" s="218" t="s">
        <v>222</v>
      </c>
      <c r="F4" s="219" t="s">
        <v>223</v>
      </c>
      <c r="G4" s="220">
        <v>5</v>
      </c>
      <c r="H4" s="165" t="s">
        <v>224</v>
      </c>
      <c r="I4" s="221">
        <v>6300000</v>
      </c>
      <c r="J4" s="165" t="s">
        <v>133</v>
      </c>
      <c r="K4" s="165" t="s">
        <v>225</v>
      </c>
      <c r="L4" s="165" t="s">
        <v>226</v>
      </c>
      <c r="M4" s="222" t="s">
        <v>132</v>
      </c>
    </row>
  </sheetData>
  <mergeCells count="1">
    <mergeCell ref="B1:M1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/>
  </sheetViews>
  <sheetFormatPr defaultRowHeight="13.5"/>
  <cols>
    <col min="1" max="1" width="1.77734375" customWidth="1"/>
    <col min="2" max="2" width="12.5546875" customWidth="1"/>
    <col min="3" max="3" width="41.44140625" customWidth="1"/>
    <col min="4" max="4" width="14.44140625" customWidth="1"/>
    <col min="5" max="5" width="11.109375" customWidth="1"/>
    <col min="6" max="6" width="11.33203125" customWidth="1"/>
    <col min="7" max="7" width="16.77734375" customWidth="1"/>
    <col min="8" max="8" width="11.33203125" customWidth="1"/>
    <col min="9" max="9" width="16.77734375" customWidth="1"/>
    <col min="10" max="10" width="24.109375" style="1" customWidth="1"/>
  </cols>
  <sheetData>
    <row r="1" spans="2:10" ht="31.5">
      <c r="B1" s="231" t="s">
        <v>61</v>
      </c>
      <c r="C1" s="231"/>
      <c r="D1" s="231"/>
      <c r="E1" s="231"/>
      <c r="F1" s="231"/>
      <c r="G1" s="231"/>
      <c r="H1" s="231"/>
      <c r="I1" s="231"/>
      <c r="J1" s="231"/>
    </row>
    <row r="2" spans="2:10" ht="15" customHeight="1" thickBot="1">
      <c r="B2" s="282" t="s">
        <v>133</v>
      </c>
      <c r="C2" s="282"/>
      <c r="D2" s="22"/>
      <c r="E2" s="22"/>
      <c r="F2" s="22"/>
      <c r="G2" s="22"/>
      <c r="H2" s="22"/>
      <c r="I2" s="22"/>
      <c r="J2" s="32" t="s">
        <v>103</v>
      </c>
    </row>
    <row r="3" spans="2:10" s="25" customFormat="1" ht="26.25" customHeight="1">
      <c r="B3" s="289" t="s">
        <v>2</v>
      </c>
      <c r="C3" s="287" t="s">
        <v>3</v>
      </c>
      <c r="D3" s="287" t="s">
        <v>49</v>
      </c>
      <c r="E3" s="287" t="s">
        <v>63</v>
      </c>
      <c r="F3" s="283" t="s">
        <v>66</v>
      </c>
      <c r="G3" s="284"/>
      <c r="H3" s="283" t="s">
        <v>67</v>
      </c>
      <c r="I3" s="284"/>
      <c r="J3" s="285" t="s">
        <v>62</v>
      </c>
    </row>
    <row r="4" spans="2:10" s="25" customFormat="1" ht="28.5" customHeight="1" thickBot="1">
      <c r="B4" s="290"/>
      <c r="C4" s="288"/>
      <c r="D4" s="288"/>
      <c r="E4" s="288"/>
      <c r="F4" s="140" t="s">
        <v>64</v>
      </c>
      <c r="G4" s="140" t="s">
        <v>65</v>
      </c>
      <c r="H4" s="140" t="s">
        <v>64</v>
      </c>
      <c r="I4" s="140" t="s">
        <v>65</v>
      </c>
      <c r="J4" s="286"/>
    </row>
    <row r="5" spans="2:10" s="25" customFormat="1" ht="28.5" customHeight="1" thickTop="1" thickBot="1">
      <c r="B5" s="174"/>
      <c r="C5" s="175" t="s">
        <v>134</v>
      </c>
      <c r="D5" s="175"/>
      <c r="E5" s="175"/>
      <c r="F5" s="176"/>
      <c r="G5" s="177"/>
      <c r="H5" s="178"/>
      <c r="I5" s="177"/>
      <c r="J5" s="179"/>
    </row>
    <row r="8" spans="2:10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11"/>
  <sheetViews>
    <sheetView showGridLines="0" zoomScaleNormal="100" workbookViewId="0">
      <pane ySplit="3" topLeftCell="A4" activePane="bottomLeft" state="frozen"/>
      <selection activeCell="A3" sqref="A3:A4"/>
      <selection pane="bottomLeft" activeCell="E21" sqref="E21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>
      <c r="B1" s="230" t="s">
        <v>56</v>
      </c>
      <c r="C1" s="230"/>
      <c r="D1" s="230"/>
      <c r="E1" s="230"/>
      <c r="F1" s="230"/>
      <c r="G1" s="230"/>
      <c r="H1" s="230"/>
      <c r="I1" s="230"/>
      <c r="J1" s="230"/>
      <c r="K1" s="16"/>
      <c r="L1" s="16"/>
      <c r="M1" s="16"/>
    </row>
    <row r="2" spans="2:13" s="15" customFormat="1" ht="15" customHeight="1" thickBot="1">
      <c r="B2" s="94" t="s">
        <v>133</v>
      </c>
      <c r="C2" s="12"/>
      <c r="D2" s="12"/>
      <c r="E2" s="13"/>
      <c r="F2" s="13"/>
      <c r="G2" s="13"/>
      <c r="H2" s="13"/>
      <c r="I2" s="13"/>
      <c r="J2" s="14" t="s">
        <v>96</v>
      </c>
      <c r="K2" s="13"/>
      <c r="L2" s="13"/>
      <c r="M2" s="13"/>
    </row>
    <row r="3" spans="2:13" ht="35.1" customHeight="1" thickBot="1">
      <c r="B3" s="124" t="s">
        <v>29</v>
      </c>
      <c r="C3" s="125" t="s">
        <v>30</v>
      </c>
      <c r="D3" s="126" t="s">
        <v>92</v>
      </c>
      <c r="E3" s="126" t="s">
        <v>0</v>
      </c>
      <c r="F3" s="127" t="s">
        <v>98</v>
      </c>
      <c r="G3" s="126" t="s">
        <v>31</v>
      </c>
      <c r="H3" s="126" t="s">
        <v>32</v>
      </c>
      <c r="I3" s="126" t="s">
        <v>33</v>
      </c>
      <c r="J3" s="128" t="s">
        <v>1</v>
      </c>
    </row>
    <row r="4" spans="2:13" customFormat="1" ht="24" customHeight="1" thickTop="1">
      <c r="B4" s="141" t="s">
        <v>122</v>
      </c>
      <c r="C4" s="142" t="s">
        <v>220</v>
      </c>
      <c r="D4" s="180" t="s">
        <v>227</v>
      </c>
      <c r="E4" s="143" t="s">
        <v>222</v>
      </c>
      <c r="F4" s="144">
        <v>2000000</v>
      </c>
      <c r="G4" s="145" t="s">
        <v>133</v>
      </c>
      <c r="H4" s="146" t="s">
        <v>228</v>
      </c>
      <c r="I4" s="146" t="s">
        <v>229</v>
      </c>
      <c r="J4" s="147" t="s">
        <v>132</v>
      </c>
      <c r="K4" s="18"/>
      <c r="L4" s="18"/>
      <c r="M4" s="18"/>
    </row>
    <row r="5" spans="2:13" ht="24" customHeight="1">
      <c r="B5" s="148" t="s">
        <v>122</v>
      </c>
      <c r="C5" s="149">
        <v>10</v>
      </c>
      <c r="D5" s="181" t="s">
        <v>230</v>
      </c>
      <c r="E5" s="150" t="s">
        <v>222</v>
      </c>
      <c r="F5" s="151">
        <v>16500000</v>
      </c>
      <c r="G5" s="152" t="s">
        <v>133</v>
      </c>
      <c r="H5" s="153" t="s">
        <v>231</v>
      </c>
      <c r="I5" s="153" t="s">
        <v>232</v>
      </c>
      <c r="J5" s="154" t="s">
        <v>132</v>
      </c>
    </row>
    <row r="6" spans="2:13" ht="24" customHeight="1">
      <c r="B6" s="148" t="s">
        <v>122</v>
      </c>
      <c r="C6" s="149">
        <v>10</v>
      </c>
      <c r="D6" s="181" t="s">
        <v>233</v>
      </c>
      <c r="E6" s="150" t="s">
        <v>222</v>
      </c>
      <c r="F6" s="151">
        <v>12020000</v>
      </c>
      <c r="G6" s="152" t="s">
        <v>133</v>
      </c>
      <c r="H6" s="153" t="s">
        <v>231</v>
      </c>
      <c r="I6" s="153" t="s">
        <v>232</v>
      </c>
      <c r="J6" s="154" t="s">
        <v>132</v>
      </c>
    </row>
    <row r="7" spans="2:13" ht="24" customHeight="1">
      <c r="B7" s="148" t="s">
        <v>122</v>
      </c>
      <c r="C7" s="149">
        <v>10</v>
      </c>
      <c r="D7" s="161" t="s">
        <v>234</v>
      </c>
      <c r="E7" s="150" t="s">
        <v>222</v>
      </c>
      <c r="F7" s="151">
        <v>2310000</v>
      </c>
      <c r="G7" s="152" t="s">
        <v>133</v>
      </c>
      <c r="H7" s="153" t="s">
        <v>231</v>
      </c>
      <c r="I7" s="153" t="s">
        <v>232</v>
      </c>
      <c r="J7" s="154" t="s">
        <v>132</v>
      </c>
    </row>
    <row r="8" spans="2:13" ht="24" customHeight="1">
      <c r="B8" s="148" t="s">
        <v>122</v>
      </c>
      <c r="C8" s="149">
        <v>10</v>
      </c>
      <c r="D8" s="161" t="s">
        <v>235</v>
      </c>
      <c r="E8" s="150" t="s">
        <v>222</v>
      </c>
      <c r="F8" s="151">
        <v>2100000</v>
      </c>
      <c r="G8" s="152" t="s">
        <v>133</v>
      </c>
      <c r="H8" s="153" t="s">
        <v>231</v>
      </c>
      <c r="I8" s="153" t="s">
        <v>232</v>
      </c>
      <c r="J8" s="154" t="s">
        <v>132</v>
      </c>
    </row>
    <row r="9" spans="2:13" ht="24" customHeight="1">
      <c r="B9" s="148" t="s">
        <v>122</v>
      </c>
      <c r="C9" s="149">
        <v>10</v>
      </c>
      <c r="D9" s="161" t="s">
        <v>236</v>
      </c>
      <c r="E9" s="150" t="s">
        <v>222</v>
      </c>
      <c r="F9" s="151">
        <v>3120000</v>
      </c>
      <c r="G9" s="152" t="s">
        <v>133</v>
      </c>
      <c r="H9" s="153" t="s">
        <v>231</v>
      </c>
      <c r="I9" s="153" t="s">
        <v>232</v>
      </c>
      <c r="J9" s="154" t="s">
        <v>132</v>
      </c>
    </row>
    <row r="10" spans="2:13" ht="24" customHeight="1">
      <c r="B10" s="148" t="s">
        <v>122</v>
      </c>
      <c r="C10" s="149">
        <v>10</v>
      </c>
      <c r="D10" s="161" t="s">
        <v>237</v>
      </c>
      <c r="E10" s="150" t="s">
        <v>222</v>
      </c>
      <c r="F10" s="151">
        <v>950000</v>
      </c>
      <c r="G10" s="152" t="s">
        <v>133</v>
      </c>
      <c r="H10" s="153" t="s">
        <v>231</v>
      </c>
      <c r="I10" s="153" t="s">
        <v>232</v>
      </c>
      <c r="J10" s="154" t="s">
        <v>132</v>
      </c>
    </row>
    <row r="11" spans="2:13" ht="24" customHeight="1" thickBot="1">
      <c r="B11" s="111" t="s">
        <v>122</v>
      </c>
      <c r="C11" s="155">
        <v>10</v>
      </c>
      <c r="D11" s="182" t="s">
        <v>238</v>
      </c>
      <c r="E11" s="156" t="s">
        <v>222</v>
      </c>
      <c r="F11" s="157">
        <v>650000</v>
      </c>
      <c r="G11" s="112" t="s">
        <v>133</v>
      </c>
      <c r="H11" s="158" t="s">
        <v>239</v>
      </c>
      <c r="I11" s="158" t="s">
        <v>240</v>
      </c>
      <c r="J11" s="159" t="s">
        <v>132</v>
      </c>
    </row>
  </sheetData>
  <mergeCells count="1">
    <mergeCell ref="B1:J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4"/>
  <sheetViews>
    <sheetView showGridLines="0" zoomScaleNormal="100" workbookViewId="0">
      <selection activeCell="H19" sqref="H19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>
      <c r="B1" s="230" t="s">
        <v>59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2:14" s="15" customFormat="1" ht="15" customHeight="1" thickBot="1">
      <c r="B2" s="94" t="s">
        <v>133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96</v>
      </c>
    </row>
    <row r="3" spans="2:14" ht="35.1" customHeight="1" thickBot="1">
      <c r="B3" s="124" t="s">
        <v>29</v>
      </c>
      <c r="C3" s="125" t="s">
        <v>30</v>
      </c>
      <c r="D3" s="126" t="s">
        <v>58</v>
      </c>
      <c r="E3" s="126" t="s">
        <v>57</v>
      </c>
      <c r="F3" s="125" t="s">
        <v>0</v>
      </c>
      <c r="G3" s="125" t="s">
        <v>99</v>
      </c>
      <c r="H3" s="125" t="s">
        <v>100</v>
      </c>
      <c r="I3" s="125" t="s">
        <v>101</v>
      </c>
      <c r="J3" s="125" t="s">
        <v>102</v>
      </c>
      <c r="K3" s="126" t="s">
        <v>31</v>
      </c>
      <c r="L3" s="126" t="s">
        <v>32</v>
      </c>
      <c r="M3" s="126" t="s">
        <v>33</v>
      </c>
      <c r="N3" s="128" t="s">
        <v>1</v>
      </c>
    </row>
    <row r="4" spans="2:14" s="65" customFormat="1" ht="24" customHeight="1" thickTop="1" thickBot="1">
      <c r="B4" s="166"/>
      <c r="C4" s="167"/>
      <c r="D4" s="164" t="s">
        <v>134</v>
      </c>
      <c r="E4" s="165"/>
      <c r="F4" s="168"/>
      <c r="G4" s="169"/>
      <c r="H4" s="169"/>
      <c r="I4" s="169"/>
      <c r="J4" s="169"/>
      <c r="K4" s="165"/>
      <c r="L4" s="165"/>
      <c r="M4" s="165"/>
      <c r="N4" s="170"/>
    </row>
  </sheetData>
  <mergeCells count="1">
    <mergeCell ref="B1:N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>
      <selection activeCell="J23" sqref="J23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>
      <c r="B1" s="231" t="s">
        <v>72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2" spans="2:12" ht="15" customHeight="1" thickBot="1">
      <c r="B2" s="93" t="s">
        <v>133</v>
      </c>
      <c r="C2" s="7"/>
      <c r="D2" s="8"/>
      <c r="E2" s="6"/>
      <c r="F2" s="6"/>
      <c r="G2" s="9"/>
      <c r="H2" s="9"/>
      <c r="I2" s="9"/>
      <c r="J2" s="9"/>
      <c r="K2" s="232" t="s">
        <v>103</v>
      </c>
      <c r="L2" s="232"/>
    </row>
    <row r="3" spans="2:12" ht="35.1" customHeight="1" thickBot="1">
      <c r="B3" s="129" t="s">
        <v>2</v>
      </c>
      <c r="C3" s="130" t="s">
        <v>3</v>
      </c>
      <c r="D3" s="130" t="s">
        <v>0</v>
      </c>
      <c r="E3" s="130" t="s">
        <v>73</v>
      </c>
      <c r="F3" s="130" t="s">
        <v>74</v>
      </c>
      <c r="G3" s="130" t="s">
        <v>75</v>
      </c>
      <c r="H3" s="130" t="s">
        <v>76</v>
      </c>
      <c r="I3" s="130" t="s">
        <v>77</v>
      </c>
      <c r="J3" s="130" t="s">
        <v>78</v>
      </c>
      <c r="K3" s="130" t="s">
        <v>79</v>
      </c>
      <c r="L3" s="131" t="s">
        <v>1</v>
      </c>
    </row>
    <row r="4" spans="2:12" ht="24" customHeight="1" thickTop="1" thickBot="1">
      <c r="B4" s="34"/>
      <c r="C4" s="35"/>
      <c r="D4" s="36" t="s">
        <v>134</v>
      </c>
      <c r="E4" s="37"/>
      <c r="F4" s="38"/>
      <c r="G4" s="39"/>
      <c r="H4" s="39"/>
      <c r="I4" s="37"/>
      <c r="J4" s="40"/>
      <c r="K4" s="41"/>
      <c r="L4" s="42"/>
    </row>
    <row r="5" spans="2:12">
      <c r="K5"/>
      <c r="L5"/>
    </row>
    <row r="6" spans="2:12">
      <c r="K6"/>
      <c r="L6"/>
    </row>
    <row r="7" spans="2:12">
      <c r="K7"/>
      <c r="L7"/>
    </row>
    <row r="8" spans="2:12">
      <c r="K8"/>
      <c r="L8"/>
    </row>
    <row r="9" spans="2:12">
      <c r="K9"/>
      <c r="L9"/>
    </row>
    <row r="10" spans="2:12">
      <c r="K10"/>
      <c r="L10"/>
    </row>
    <row r="11" spans="2:12">
      <c r="K11"/>
      <c r="L11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/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6" customHeight="1">
      <c r="B1" s="231" t="s">
        <v>80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2" spans="2:13" ht="15" customHeight="1" thickBot="1">
      <c r="B2" s="93" t="s">
        <v>133</v>
      </c>
      <c r="C2" s="20"/>
      <c r="D2" s="21"/>
      <c r="E2" s="22"/>
      <c r="F2" s="22"/>
      <c r="G2" s="23"/>
      <c r="H2" s="23"/>
      <c r="I2" s="23"/>
      <c r="J2" s="23"/>
      <c r="K2" s="232" t="s">
        <v>103</v>
      </c>
      <c r="L2" s="232"/>
    </row>
    <row r="3" spans="2:13" s="26" customFormat="1" ht="35.1" customHeight="1" thickBot="1">
      <c r="B3" s="129" t="s">
        <v>81</v>
      </c>
      <c r="C3" s="130" t="s">
        <v>82</v>
      </c>
      <c r="D3" s="130" t="s">
        <v>83</v>
      </c>
      <c r="E3" s="130" t="s">
        <v>84</v>
      </c>
      <c r="F3" s="130" t="s">
        <v>85</v>
      </c>
      <c r="G3" s="130" t="s">
        <v>86</v>
      </c>
      <c r="H3" s="130" t="s">
        <v>87</v>
      </c>
      <c r="I3" s="130" t="s">
        <v>88</v>
      </c>
      <c r="J3" s="130" t="s">
        <v>89</v>
      </c>
      <c r="K3" s="130" t="s">
        <v>90</v>
      </c>
      <c r="L3" s="131" t="s">
        <v>91</v>
      </c>
      <c r="M3" s="24"/>
    </row>
    <row r="4" spans="2:13" s="26" customFormat="1" ht="24" customHeight="1" thickTop="1" thickBot="1">
      <c r="B4" s="34"/>
      <c r="C4" s="35"/>
      <c r="D4" s="36" t="s">
        <v>134</v>
      </c>
      <c r="E4" s="37"/>
      <c r="F4" s="38"/>
      <c r="G4" s="39"/>
      <c r="H4" s="39"/>
      <c r="I4" s="37"/>
      <c r="J4" s="43"/>
      <c r="K4" s="43"/>
      <c r="L4" s="44"/>
      <c r="M4" s="24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4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8" sqref="P8"/>
    </sheetView>
  </sheetViews>
  <sheetFormatPr defaultRowHeight="13.5"/>
  <cols>
    <col min="1" max="1" width="1.77734375" style="4" customWidth="1"/>
    <col min="2" max="2" width="41.44140625" style="4" customWidth="1"/>
    <col min="3" max="3" width="17.77734375" style="84" bestFit="1" customWidth="1"/>
    <col min="4" max="4" width="12.109375" style="4" customWidth="1"/>
    <col min="5" max="9" width="11.21875" style="4" customWidth="1"/>
    <col min="10" max="10" width="10.332031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>
      <c r="B1" s="233" t="s">
        <v>4</v>
      </c>
      <c r="C1" s="233"/>
      <c r="D1" s="233"/>
      <c r="E1" s="233"/>
      <c r="F1" s="233"/>
      <c r="G1" s="233"/>
      <c r="H1" s="233"/>
      <c r="I1" s="233"/>
      <c r="J1" s="233"/>
    </row>
    <row r="2" spans="2:12" s="27" customFormat="1" ht="15" customHeight="1" thickBot="1">
      <c r="B2" s="92" t="s">
        <v>133</v>
      </c>
      <c r="C2" s="82"/>
      <c r="D2" s="28"/>
      <c r="E2" s="28"/>
      <c r="F2" s="28"/>
      <c r="G2" s="29"/>
      <c r="H2" s="29"/>
      <c r="I2" s="234" t="s">
        <v>103</v>
      </c>
      <c r="J2" s="234"/>
    </row>
    <row r="3" spans="2:12" ht="35.1" customHeight="1" thickBot="1">
      <c r="B3" s="132" t="s">
        <v>3</v>
      </c>
      <c r="C3" s="133" t="s">
        <v>13</v>
      </c>
      <c r="D3" s="134" t="s">
        <v>5</v>
      </c>
      <c r="E3" s="134" t="s">
        <v>6</v>
      </c>
      <c r="F3" s="134" t="s">
        <v>7</v>
      </c>
      <c r="G3" s="134" t="s">
        <v>8</v>
      </c>
      <c r="H3" s="135" t="s">
        <v>43</v>
      </c>
      <c r="I3" s="134" t="s">
        <v>12</v>
      </c>
      <c r="J3" s="136" t="s">
        <v>9</v>
      </c>
    </row>
    <row r="4" spans="2:12" ht="27" customHeight="1" thickTop="1">
      <c r="B4" s="96" t="s">
        <v>111</v>
      </c>
      <c r="C4" s="81" t="s">
        <v>118</v>
      </c>
      <c r="D4" s="80">
        <v>4620000</v>
      </c>
      <c r="E4" s="79" t="s">
        <v>123</v>
      </c>
      <c r="F4" s="79" t="s">
        <v>126</v>
      </c>
      <c r="G4" s="79" t="s">
        <v>127</v>
      </c>
      <c r="H4" s="78" t="s">
        <v>170</v>
      </c>
      <c r="I4" s="78" t="s">
        <v>172</v>
      </c>
      <c r="J4" s="115" t="s">
        <v>160</v>
      </c>
    </row>
    <row r="5" spans="2:12" ht="27" customHeight="1">
      <c r="B5" s="97" t="s">
        <v>139</v>
      </c>
      <c r="C5" s="83" t="s">
        <v>140</v>
      </c>
      <c r="D5" s="76">
        <v>6600000</v>
      </c>
      <c r="E5" s="75" t="s">
        <v>123</v>
      </c>
      <c r="F5" s="79" t="s">
        <v>126</v>
      </c>
      <c r="G5" s="79" t="s">
        <v>127</v>
      </c>
      <c r="H5" s="171" t="s">
        <v>132</v>
      </c>
      <c r="I5" s="171" t="s">
        <v>132</v>
      </c>
      <c r="J5" s="160" t="s">
        <v>162</v>
      </c>
    </row>
    <row r="6" spans="2:12" ht="27" customHeight="1">
      <c r="B6" s="98" t="s">
        <v>136</v>
      </c>
      <c r="C6" s="77" t="s">
        <v>117</v>
      </c>
      <c r="D6" s="33">
        <v>6480000</v>
      </c>
      <c r="E6" s="78" t="s">
        <v>123</v>
      </c>
      <c r="F6" s="79" t="s">
        <v>126</v>
      </c>
      <c r="G6" s="79" t="s">
        <v>127</v>
      </c>
      <c r="H6" s="78" t="s">
        <v>169</v>
      </c>
      <c r="I6" s="78" t="s">
        <v>171</v>
      </c>
      <c r="J6" s="160" t="s">
        <v>160</v>
      </c>
    </row>
    <row r="7" spans="2:12" ht="27" customHeight="1">
      <c r="B7" s="99" t="s">
        <v>106</v>
      </c>
      <c r="C7" s="89" t="s">
        <v>141</v>
      </c>
      <c r="D7" s="90">
        <v>5520000</v>
      </c>
      <c r="E7" s="91" t="s">
        <v>123</v>
      </c>
      <c r="F7" s="91" t="s">
        <v>126</v>
      </c>
      <c r="G7" s="91" t="s">
        <v>127</v>
      </c>
      <c r="H7" s="78" t="s">
        <v>170</v>
      </c>
      <c r="I7" s="78" t="s">
        <v>172</v>
      </c>
      <c r="J7" s="114" t="s">
        <v>161</v>
      </c>
    </row>
    <row r="8" spans="2:12" ht="27" customHeight="1">
      <c r="B8" s="98" t="s">
        <v>110</v>
      </c>
      <c r="C8" s="77" t="s">
        <v>143</v>
      </c>
      <c r="D8" s="33">
        <v>11880000</v>
      </c>
      <c r="E8" s="78" t="s">
        <v>123</v>
      </c>
      <c r="F8" s="79" t="s">
        <v>126</v>
      </c>
      <c r="G8" s="79" t="s">
        <v>127</v>
      </c>
      <c r="H8" s="78" t="s">
        <v>169</v>
      </c>
      <c r="I8" s="78" t="s">
        <v>171</v>
      </c>
      <c r="J8" s="114" t="s">
        <v>161</v>
      </c>
    </row>
    <row r="9" spans="2:12" ht="27" customHeight="1">
      <c r="B9" s="96" t="s">
        <v>159</v>
      </c>
      <c r="C9" s="81" t="s">
        <v>117</v>
      </c>
      <c r="D9" s="80">
        <v>1620000</v>
      </c>
      <c r="E9" s="79" t="s">
        <v>123</v>
      </c>
      <c r="F9" s="79" t="s">
        <v>126</v>
      </c>
      <c r="G9" s="79" t="s">
        <v>127</v>
      </c>
      <c r="H9" s="78" t="s">
        <v>169</v>
      </c>
      <c r="I9" s="78" t="s">
        <v>171</v>
      </c>
      <c r="J9" s="114" t="s">
        <v>161</v>
      </c>
    </row>
    <row r="10" spans="2:12" ht="27" customHeight="1">
      <c r="B10" s="96" t="s">
        <v>135</v>
      </c>
      <c r="C10" s="81" t="s">
        <v>142</v>
      </c>
      <c r="D10" s="80">
        <v>12650400</v>
      </c>
      <c r="E10" s="79" t="s">
        <v>123</v>
      </c>
      <c r="F10" s="79" t="s">
        <v>126</v>
      </c>
      <c r="G10" s="79" t="s">
        <v>127</v>
      </c>
      <c r="H10" s="78" t="s">
        <v>169</v>
      </c>
      <c r="I10" s="78" t="s">
        <v>171</v>
      </c>
      <c r="J10" s="114" t="s">
        <v>161</v>
      </c>
    </row>
    <row r="11" spans="2:12" ht="27" customHeight="1">
      <c r="B11" s="96" t="s">
        <v>108</v>
      </c>
      <c r="C11" s="81" t="s">
        <v>115</v>
      </c>
      <c r="D11" s="80">
        <v>14928000</v>
      </c>
      <c r="E11" s="79" t="s">
        <v>125</v>
      </c>
      <c r="F11" s="79" t="s">
        <v>126</v>
      </c>
      <c r="G11" s="79" t="s">
        <v>127</v>
      </c>
      <c r="H11" s="78" t="s">
        <v>169</v>
      </c>
      <c r="I11" s="78" t="s">
        <v>171</v>
      </c>
      <c r="J11" s="114" t="s">
        <v>161</v>
      </c>
    </row>
    <row r="12" spans="2:12" ht="27" customHeight="1">
      <c r="B12" s="96" t="s">
        <v>107</v>
      </c>
      <c r="C12" s="81" t="s">
        <v>116</v>
      </c>
      <c r="D12" s="80">
        <v>8712000</v>
      </c>
      <c r="E12" s="79" t="s">
        <v>124</v>
      </c>
      <c r="F12" s="79" t="s">
        <v>126</v>
      </c>
      <c r="G12" s="79" t="s">
        <v>127</v>
      </c>
      <c r="H12" s="78" t="s">
        <v>169</v>
      </c>
      <c r="I12" s="78" t="s">
        <v>171</v>
      </c>
      <c r="J12" s="114" t="s">
        <v>161</v>
      </c>
    </row>
    <row r="13" spans="2:12" ht="27" customHeight="1">
      <c r="B13" s="100" t="s">
        <v>137</v>
      </c>
      <c r="C13" s="81" t="s">
        <v>144</v>
      </c>
      <c r="D13" s="80">
        <v>6600000</v>
      </c>
      <c r="E13" s="79" t="s">
        <v>124</v>
      </c>
      <c r="F13" s="79" t="s">
        <v>126</v>
      </c>
      <c r="G13" s="79" t="s">
        <v>127</v>
      </c>
      <c r="H13" s="78" t="s">
        <v>169</v>
      </c>
      <c r="I13" s="187" t="s">
        <v>180</v>
      </c>
      <c r="J13" s="114" t="s">
        <v>161</v>
      </c>
    </row>
    <row r="14" spans="2:12" ht="27" customHeight="1">
      <c r="B14" s="183" t="s">
        <v>138</v>
      </c>
      <c r="C14" s="184" t="s">
        <v>144</v>
      </c>
      <c r="D14" s="185">
        <v>3322200</v>
      </c>
      <c r="E14" s="186" t="s">
        <v>124</v>
      </c>
      <c r="F14" s="186" t="s">
        <v>126</v>
      </c>
      <c r="G14" s="186" t="s">
        <v>127</v>
      </c>
      <c r="H14" s="187" t="s">
        <v>167</v>
      </c>
      <c r="I14" s="187" t="s">
        <v>180</v>
      </c>
      <c r="J14" s="188" t="s">
        <v>161</v>
      </c>
      <c r="L14" s="72"/>
    </row>
    <row r="15" spans="2:12" ht="27" customHeight="1">
      <c r="B15" s="101" t="s">
        <v>113</v>
      </c>
      <c r="C15" s="77" t="s">
        <v>119</v>
      </c>
      <c r="D15" s="33">
        <v>37650000</v>
      </c>
      <c r="E15" s="78" t="s">
        <v>131</v>
      </c>
      <c r="F15" s="79" t="s">
        <v>128</v>
      </c>
      <c r="G15" s="79" t="s">
        <v>127</v>
      </c>
      <c r="H15" s="78" t="s">
        <v>169</v>
      </c>
      <c r="I15" s="78" t="s">
        <v>171</v>
      </c>
      <c r="J15" s="114" t="s">
        <v>161</v>
      </c>
    </row>
    <row r="16" spans="2:12" ht="27" customHeight="1">
      <c r="B16" s="100" t="s">
        <v>114</v>
      </c>
      <c r="C16" s="83" t="s">
        <v>120</v>
      </c>
      <c r="D16" s="76">
        <v>240989000</v>
      </c>
      <c r="E16" s="95" t="s">
        <v>130</v>
      </c>
      <c r="F16" s="79" t="s">
        <v>126</v>
      </c>
      <c r="G16" s="79" t="s">
        <v>127</v>
      </c>
      <c r="H16" s="78" t="s">
        <v>169</v>
      </c>
      <c r="I16" s="78" t="s">
        <v>171</v>
      </c>
      <c r="J16" s="114" t="s">
        <v>161</v>
      </c>
    </row>
    <row r="17" spans="2:10" ht="27" customHeight="1">
      <c r="B17" s="100" t="s">
        <v>112</v>
      </c>
      <c r="C17" s="83" t="s">
        <v>121</v>
      </c>
      <c r="D17" s="76">
        <v>1099847000</v>
      </c>
      <c r="E17" s="75" t="s">
        <v>129</v>
      </c>
      <c r="F17" s="79" t="s">
        <v>126</v>
      </c>
      <c r="G17" s="79" t="s">
        <v>127</v>
      </c>
      <c r="H17" s="78" t="s">
        <v>169</v>
      </c>
      <c r="I17" s="78" t="s">
        <v>171</v>
      </c>
      <c r="J17" s="114" t="s">
        <v>161</v>
      </c>
    </row>
    <row r="18" spans="2:10" ht="27" customHeight="1">
      <c r="B18" s="203" t="s">
        <v>243</v>
      </c>
      <c r="C18" s="204" t="s">
        <v>262</v>
      </c>
      <c r="D18" s="205">
        <v>3780000</v>
      </c>
      <c r="E18" s="206" t="s">
        <v>254</v>
      </c>
      <c r="F18" s="206" t="s">
        <v>255</v>
      </c>
      <c r="G18" s="207" t="s">
        <v>259</v>
      </c>
      <c r="H18" s="187" t="s">
        <v>260</v>
      </c>
      <c r="I18" s="208" t="s">
        <v>304</v>
      </c>
      <c r="J18" s="194" t="s">
        <v>155</v>
      </c>
    </row>
    <row r="19" spans="2:10" ht="27" customHeight="1">
      <c r="B19" s="203" t="s">
        <v>241</v>
      </c>
      <c r="C19" s="204" t="s">
        <v>263</v>
      </c>
      <c r="D19" s="205">
        <v>21695000</v>
      </c>
      <c r="E19" s="206" t="s">
        <v>256</v>
      </c>
      <c r="F19" s="206" t="s">
        <v>257</v>
      </c>
      <c r="G19" s="207" t="s">
        <v>259</v>
      </c>
      <c r="H19" s="187" t="s">
        <v>258</v>
      </c>
      <c r="I19" s="187" t="s">
        <v>303</v>
      </c>
      <c r="J19" s="194" t="s">
        <v>155</v>
      </c>
    </row>
    <row r="20" spans="2:10" ht="27" customHeight="1">
      <c r="B20" s="203" t="s">
        <v>244</v>
      </c>
      <c r="C20" s="204" t="s">
        <v>250</v>
      </c>
      <c r="D20" s="205">
        <v>11500000</v>
      </c>
      <c r="E20" s="206" t="s">
        <v>251</v>
      </c>
      <c r="F20" s="206" t="s">
        <v>253</v>
      </c>
      <c r="G20" s="207" t="s">
        <v>189</v>
      </c>
      <c r="H20" s="207" t="s">
        <v>189</v>
      </c>
      <c r="I20" s="207" t="s">
        <v>189</v>
      </c>
      <c r="J20" s="194" t="s">
        <v>155</v>
      </c>
    </row>
    <row r="21" spans="2:10" ht="27" customHeight="1">
      <c r="B21" s="203" t="s">
        <v>245</v>
      </c>
      <c r="C21" s="204" t="s">
        <v>211</v>
      </c>
      <c r="D21" s="205">
        <v>660000</v>
      </c>
      <c r="E21" s="206" t="s">
        <v>188</v>
      </c>
      <c r="F21" s="206" t="s">
        <v>189</v>
      </c>
      <c r="G21" s="207" t="s">
        <v>189</v>
      </c>
      <c r="H21" s="207" t="s">
        <v>189</v>
      </c>
      <c r="I21" s="207" t="s">
        <v>261</v>
      </c>
      <c r="J21" s="194" t="s">
        <v>155</v>
      </c>
    </row>
    <row r="22" spans="2:10" ht="27" customHeight="1">
      <c r="B22" s="203" t="s">
        <v>246</v>
      </c>
      <c r="C22" s="204" t="s">
        <v>209</v>
      </c>
      <c r="D22" s="205">
        <v>655000</v>
      </c>
      <c r="E22" s="206" t="s">
        <v>190</v>
      </c>
      <c r="F22" s="206" t="s">
        <v>189</v>
      </c>
      <c r="G22" s="207" t="s">
        <v>189</v>
      </c>
      <c r="H22" s="207" t="s">
        <v>189</v>
      </c>
      <c r="I22" s="207" t="s">
        <v>189</v>
      </c>
      <c r="J22" s="194" t="s">
        <v>155</v>
      </c>
    </row>
    <row r="23" spans="2:10" ht="27" customHeight="1">
      <c r="B23" s="203" t="s">
        <v>247</v>
      </c>
      <c r="C23" s="204" t="s">
        <v>208</v>
      </c>
      <c r="D23" s="205">
        <v>5950000</v>
      </c>
      <c r="E23" s="206" t="s">
        <v>191</v>
      </c>
      <c r="F23" s="206" t="s">
        <v>195</v>
      </c>
      <c r="G23" s="207" t="s">
        <v>189</v>
      </c>
      <c r="H23" s="207" t="s">
        <v>189</v>
      </c>
      <c r="I23" s="207" t="s">
        <v>189</v>
      </c>
      <c r="J23" s="194" t="s">
        <v>155</v>
      </c>
    </row>
    <row r="24" spans="2:10" ht="27" customHeight="1">
      <c r="B24" s="203" t="s">
        <v>248</v>
      </c>
      <c r="C24" s="204" t="s">
        <v>205</v>
      </c>
      <c r="D24" s="205">
        <v>924000</v>
      </c>
      <c r="E24" s="206" t="s">
        <v>191</v>
      </c>
      <c r="F24" s="206" t="s">
        <v>195</v>
      </c>
      <c r="G24" s="207" t="s">
        <v>189</v>
      </c>
      <c r="H24" s="207" t="s">
        <v>189</v>
      </c>
      <c r="I24" s="207" t="s">
        <v>189</v>
      </c>
      <c r="J24" s="194" t="s">
        <v>155</v>
      </c>
    </row>
    <row r="25" spans="2:10" ht="27" customHeight="1">
      <c r="B25" s="203" t="s">
        <v>249</v>
      </c>
      <c r="C25" s="204" t="s">
        <v>203</v>
      </c>
      <c r="D25" s="205">
        <v>1920000</v>
      </c>
      <c r="E25" s="206" t="s">
        <v>191</v>
      </c>
      <c r="F25" s="206" t="s">
        <v>191</v>
      </c>
      <c r="G25" s="207" t="s">
        <v>195</v>
      </c>
      <c r="H25" s="207" t="s">
        <v>195</v>
      </c>
      <c r="I25" s="207" t="s">
        <v>195</v>
      </c>
      <c r="J25" s="194" t="s">
        <v>155</v>
      </c>
    </row>
    <row r="26" spans="2:10" ht="27" customHeight="1">
      <c r="B26" s="189" t="s">
        <v>186</v>
      </c>
      <c r="C26" s="190" t="s">
        <v>201</v>
      </c>
      <c r="D26" s="191">
        <v>900000</v>
      </c>
      <c r="E26" s="192" t="s">
        <v>191</v>
      </c>
      <c r="F26" s="192" t="s">
        <v>189</v>
      </c>
      <c r="G26" s="193" t="s">
        <v>189</v>
      </c>
      <c r="H26" s="193" t="s">
        <v>189</v>
      </c>
      <c r="I26" s="193" t="s">
        <v>189</v>
      </c>
      <c r="J26" s="194" t="s">
        <v>155</v>
      </c>
    </row>
    <row r="27" spans="2:10" ht="27" customHeight="1" thickBot="1">
      <c r="B27" s="209" t="s">
        <v>267</v>
      </c>
      <c r="C27" s="210" t="s">
        <v>200</v>
      </c>
      <c r="D27" s="211">
        <v>4950000</v>
      </c>
      <c r="E27" s="212" t="s">
        <v>252</v>
      </c>
      <c r="F27" s="212" t="s">
        <v>252</v>
      </c>
      <c r="G27" s="213" t="s">
        <v>193</v>
      </c>
      <c r="H27" s="213" t="s">
        <v>193</v>
      </c>
      <c r="I27" s="214" t="s">
        <v>305</v>
      </c>
      <c r="J27" s="215" t="s">
        <v>155</v>
      </c>
    </row>
    <row r="28" spans="2:10" ht="27" hidden="1" customHeight="1">
      <c r="B28" s="196" t="s">
        <v>264</v>
      </c>
      <c r="C28" s="197" t="s">
        <v>269</v>
      </c>
      <c r="D28" s="198">
        <v>1500000</v>
      </c>
      <c r="E28" s="199" t="s">
        <v>193</v>
      </c>
      <c r="F28" s="199"/>
      <c r="G28" s="200"/>
      <c r="H28" s="201"/>
      <c r="I28" s="200"/>
      <c r="J28" s="202" t="s">
        <v>155</v>
      </c>
    </row>
    <row r="29" spans="2:10" ht="27" hidden="1" customHeight="1">
      <c r="B29" s="189" t="s">
        <v>265</v>
      </c>
      <c r="C29" s="190" t="s">
        <v>270</v>
      </c>
      <c r="D29" s="191">
        <v>2107380</v>
      </c>
      <c r="E29" s="192" t="s">
        <v>274</v>
      </c>
      <c r="F29" s="192"/>
      <c r="G29" s="193"/>
      <c r="H29" s="193"/>
      <c r="I29" s="193"/>
      <c r="J29" s="194" t="s">
        <v>155</v>
      </c>
    </row>
    <row r="30" spans="2:10" ht="27" hidden="1" customHeight="1">
      <c r="B30" s="189" t="s">
        <v>266</v>
      </c>
      <c r="C30" s="190" t="s">
        <v>271</v>
      </c>
      <c r="D30" s="191">
        <v>4400000</v>
      </c>
      <c r="E30" s="192" t="s">
        <v>274</v>
      </c>
      <c r="F30" s="192"/>
      <c r="G30" s="193"/>
      <c r="H30" s="187"/>
      <c r="I30" s="195"/>
      <c r="J30" s="194" t="s">
        <v>155</v>
      </c>
    </row>
    <row r="31" spans="2:10" ht="27" hidden="1" customHeight="1">
      <c r="B31" s="189" t="s">
        <v>268</v>
      </c>
      <c r="C31" s="190" t="s">
        <v>272</v>
      </c>
      <c r="D31" s="191">
        <v>4800000</v>
      </c>
      <c r="E31" s="192" t="s">
        <v>169</v>
      </c>
      <c r="F31" s="192"/>
      <c r="G31" s="193"/>
      <c r="H31" s="187"/>
      <c r="I31" s="193"/>
      <c r="J31" s="194" t="s">
        <v>155</v>
      </c>
    </row>
    <row r="32" spans="2:10">
      <c r="E32" s="73"/>
      <c r="F32" s="74"/>
      <c r="G32" s="74"/>
    </row>
    <row r="33" spans="5:7">
      <c r="E33" s="73"/>
      <c r="F33" s="74"/>
      <c r="G33" s="74"/>
    </row>
    <row r="34" spans="5:7">
      <c r="E34" s="73"/>
      <c r="F34" s="74"/>
      <c r="G34" s="74"/>
    </row>
    <row r="35" spans="5:7">
      <c r="E35" s="73"/>
      <c r="F35" s="74"/>
      <c r="G35" s="74"/>
    </row>
    <row r="36" spans="5:7">
      <c r="E36" s="73"/>
      <c r="F36" s="74"/>
      <c r="G36" s="74"/>
    </row>
    <row r="37" spans="5:7">
      <c r="E37" s="73"/>
      <c r="F37" s="74"/>
      <c r="G37" s="74"/>
    </row>
    <row r="38" spans="5:7">
      <c r="E38" s="73"/>
      <c r="F38" s="74"/>
      <c r="G38" s="74"/>
    </row>
    <row r="39" spans="5:7">
      <c r="E39" s="73"/>
      <c r="F39" s="74"/>
      <c r="G39" s="74"/>
    </row>
    <row r="40" spans="5:7">
      <c r="E40" s="73"/>
      <c r="F40" s="74"/>
      <c r="G40" s="74"/>
    </row>
    <row r="41" spans="5:7">
      <c r="E41" s="73"/>
      <c r="F41" s="73"/>
      <c r="G41" s="73"/>
    </row>
    <row r="42" spans="5:7">
      <c r="E42" s="73"/>
      <c r="F42" s="73"/>
      <c r="G42" s="73"/>
    </row>
    <row r="43" spans="5:7">
      <c r="E43" s="73"/>
      <c r="F43" s="73"/>
      <c r="G43" s="73"/>
    </row>
    <row r="44" spans="5:7">
      <c r="E44" s="73"/>
      <c r="F44" s="73"/>
      <c r="G44" s="73"/>
    </row>
  </sheetData>
  <mergeCells count="2">
    <mergeCell ref="B1:J1"/>
    <mergeCell ref="I2:J2"/>
  </mergeCells>
  <phoneticPr fontId="6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S27"/>
  <sheetViews>
    <sheetView zoomScaleNormal="10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E32" sqref="E32"/>
    </sheetView>
  </sheetViews>
  <sheetFormatPr defaultRowHeight="13.5"/>
  <cols>
    <col min="1" max="1" width="1.77734375" style="4" customWidth="1"/>
    <col min="2" max="2" width="39.33203125" style="4" customWidth="1"/>
    <col min="3" max="3" width="17.21875" style="84" customWidth="1"/>
    <col min="4" max="6" width="12.21875" style="4" customWidth="1"/>
    <col min="7" max="7" width="12.21875" style="86" customWidth="1"/>
    <col min="8" max="8" width="12.21875" style="4" customWidth="1"/>
    <col min="9" max="9" width="12.21875" style="5" customWidth="1"/>
    <col min="10" max="10" width="8.88671875" style="4"/>
    <col min="11" max="11" width="14" style="4" customWidth="1"/>
    <col min="12" max="16384" width="8.88671875" style="4"/>
  </cols>
  <sheetData>
    <row r="1" spans="2:19" ht="36" customHeight="1">
      <c r="B1" s="233" t="s">
        <v>105</v>
      </c>
      <c r="C1" s="233"/>
      <c r="D1" s="233"/>
      <c r="E1" s="233"/>
      <c r="F1" s="233"/>
      <c r="G1" s="233"/>
      <c r="H1" s="233"/>
      <c r="I1" s="233"/>
      <c r="K1" s="66"/>
      <c r="L1" s="66"/>
      <c r="M1" s="66"/>
      <c r="N1" s="66"/>
      <c r="O1" s="66"/>
      <c r="P1" s="66"/>
      <c r="Q1" s="66"/>
      <c r="R1" s="66"/>
      <c r="S1" s="66"/>
    </row>
    <row r="2" spans="2:19" ht="15" customHeight="1" thickBot="1">
      <c r="B2" s="235" t="s">
        <v>133</v>
      </c>
      <c r="C2" s="235"/>
      <c r="D2" s="28"/>
      <c r="E2" s="28"/>
      <c r="F2" s="28"/>
      <c r="G2" s="85"/>
      <c r="H2" s="28"/>
      <c r="I2" s="87" t="s">
        <v>103</v>
      </c>
      <c r="K2" s="67"/>
      <c r="L2" s="67"/>
    </row>
    <row r="3" spans="2:19" ht="35.1" customHeight="1" thickBot="1">
      <c r="B3" s="137" t="s">
        <v>3</v>
      </c>
      <c r="C3" s="138" t="s">
        <v>49</v>
      </c>
      <c r="D3" s="130" t="s">
        <v>50</v>
      </c>
      <c r="E3" s="130" t="s">
        <v>54</v>
      </c>
      <c r="F3" s="130" t="s">
        <v>51</v>
      </c>
      <c r="G3" s="139" t="s">
        <v>52</v>
      </c>
      <c r="H3" s="130" t="s">
        <v>53</v>
      </c>
      <c r="I3" s="131" t="s">
        <v>60</v>
      </c>
    </row>
    <row r="4" spans="2:19" ht="27" customHeight="1" thickTop="1">
      <c r="B4" s="116" t="s">
        <v>111</v>
      </c>
      <c r="C4" s="89" t="s">
        <v>118</v>
      </c>
      <c r="D4" s="90">
        <v>4620000</v>
      </c>
      <c r="E4" s="117" t="s">
        <v>132</v>
      </c>
      <c r="F4" s="118">
        <v>385000</v>
      </c>
      <c r="G4" s="117" t="s">
        <v>132</v>
      </c>
      <c r="H4" s="118">
        <f>F4</f>
        <v>385000</v>
      </c>
      <c r="I4" s="119" t="s">
        <v>160</v>
      </c>
      <c r="K4" s="72"/>
    </row>
    <row r="5" spans="2:19" ht="27" customHeight="1">
      <c r="B5" s="102" t="s">
        <v>156</v>
      </c>
      <c r="C5" s="83" t="s">
        <v>145</v>
      </c>
      <c r="D5" s="76">
        <v>6600000</v>
      </c>
      <c r="E5" s="108" t="s">
        <v>132</v>
      </c>
      <c r="F5" s="108" t="s">
        <v>132</v>
      </c>
      <c r="G5" s="108" t="s">
        <v>155</v>
      </c>
      <c r="H5" s="162" t="str">
        <f t="shared" ref="H5:H17" si="0">F5</f>
        <v>-</v>
      </c>
      <c r="I5" s="115" t="s">
        <v>163</v>
      </c>
      <c r="K5" s="72"/>
    </row>
    <row r="6" spans="2:19" ht="27" customHeight="1">
      <c r="B6" s="102" t="s">
        <v>136</v>
      </c>
      <c r="C6" s="83" t="s">
        <v>117</v>
      </c>
      <c r="D6" s="76">
        <v>6480000</v>
      </c>
      <c r="E6" s="108" t="s">
        <v>132</v>
      </c>
      <c r="F6" s="33">
        <v>540000</v>
      </c>
      <c r="G6" s="108" t="s">
        <v>132</v>
      </c>
      <c r="H6" s="33">
        <f t="shared" si="0"/>
        <v>540000</v>
      </c>
      <c r="I6" s="115" t="s">
        <v>160</v>
      </c>
      <c r="K6" s="72"/>
    </row>
    <row r="7" spans="2:19" ht="27" customHeight="1">
      <c r="B7" s="103" t="s">
        <v>106</v>
      </c>
      <c r="C7" s="83" t="s">
        <v>146</v>
      </c>
      <c r="D7" s="76">
        <v>5520000</v>
      </c>
      <c r="E7" s="108" t="s">
        <v>132</v>
      </c>
      <c r="F7" s="33">
        <v>460000</v>
      </c>
      <c r="G7" s="108" t="s">
        <v>132</v>
      </c>
      <c r="H7" s="33">
        <f>F7</f>
        <v>460000</v>
      </c>
      <c r="I7" s="115" t="s">
        <v>160</v>
      </c>
      <c r="K7" s="72"/>
    </row>
    <row r="8" spans="2:19" ht="27" customHeight="1">
      <c r="B8" s="103" t="s">
        <v>110</v>
      </c>
      <c r="C8" s="83" t="s">
        <v>147</v>
      </c>
      <c r="D8" s="76">
        <v>11880000</v>
      </c>
      <c r="E8" s="108" t="s">
        <v>132</v>
      </c>
      <c r="F8" s="33">
        <v>990000</v>
      </c>
      <c r="G8" s="108" t="s">
        <v>132</v>
      </c>
      <c r="H8" s="33">
        <f>F8</f>
        <v>990000</v>
      </c>
      <c r="I8" s="115" t="s">
        <v>160</v>
      </c>
      <c r="J8" s="71"/>
      <c r="K8" s="72"/>
    </row>
    <row r="9" spans="2:19" ht="27" customHeight="1">
      <c r="B9" s="102" t="s">
        <v>109</v>
      </c>
      <c r="C9" s="83" t="s">
        <v>117</v>
      </c>
      <c r="D9" s="76">
        <v>1620000</v>
      </c>
      <c r="E9" s="108" t="s">
        <v>132</v>
      </c>
      <c r="F9" s="33">
        <v>135000</v>
      </c>
      <c r="G9" s="108" t="s">
        <v>132</v>
      </c>
      <c r="H9" s="33">
        <f t="shared" si="0"/>
        <v>135000</v>
      </c>
      <c r="I9" s="115" t="s">
        <v>160</v>
      </c>
      <c r="K9" s="72"/>
    </row>
    <row r="10" spans="2:19" ht="27" customHeight="1">
      <c r="B10" s="104" t="s">
        <v>135</v>
      </c>
      <c r="C10" s="77" t="s">
        <v>148</v>
      </c>
      <c r="D10" s="33">
        <v>12650400</v>
      </c>
      <c r="E10" s="108" t="s">
        <v>132</v>
      </c>
      <c r="F10" s="33">
        <v>1054200</v>
      </c>
      <c r="G10" s="108" t="s">
        <v>155</v>
      </c>
      <c r="H10" s="33">
        <f t="shared" si="0"/>
        <v>1054200</v>
      </c>
      <c r="I10" s="115" t="s">
        <v>160</v>
      </c>
      <c r="K10" s="72"/>
    </row>
    <row r="11" spans="2:19" ht="27" customHeight="1">
      <c r="B11" s="102" t="s">
        <v>108</v>
      </c>
      <c r="C11" s="83" t="s">
        <v>115</v>
      </c>
      <c r="D11" s="76">
        <v>14928000</v>
      </c>
      <c r="E11" s="108" t="s">
        <v>132</v>
      </c>
      <c r="F11" s="33">
        <v>1244000</v>
      </c>
      <c r="G11" s="108" t="s">
        <v>132</v>
      </c>
      <c r="H11" s="33">
        <f t="shared" si="0"/>
        <v>1244000</v>
      </c>
      <c r="I11" s="115" t="s">
        <v>160</v>
      </c>
      <c r="K11" s="72"/>
    </row>
    <row r="12" spans="2:19" ht="27" customHeight="1">
      <c r="B12" s="105" t="s">
        <v>107</v>
      </c>
      <c r="C12" s="83" t="s">
        <v>116</v>
      </c>
      <c r="D12" s="76">
        <v>8712000</v>
      </c>
      <c r="E12" s="108" t="s">
        <v>132</v>
      </c>
      <c r="F12" s="33">
        <v>726000</v>
      </c>
      <c r="G12" s="108" t="s">
        <v>132</v>
      </c>
      <c r="H12" s="33">
        <f>F12</f>
        <v>726000</v>
      </c>
      <c r="I12" s="115" t="s">
        <v>160</v>
      </c>
      <c r="J12" s="71"/>
      <c r="K12" s="72"/>
    </row>
    <row r="13" spans="2:19" ht="27" customHeight="1">
      <c r="B13" s="104" t="s">
        <v>137</v>
      </c>
      <c r="C13" s="77" t="s">
        <v>149</v>
      </c>
      <c r="D13" s="33">
        <v>6600000</v>
      </c>
      <c r="E13" s="108" t="s">
        <v>132</v>
      </c>
      <c r="F13" s="33">
        <v>550000</v>
      </c>
      <c r="G13" s="108" t="s">
        <v>132</v>
      </c>
      <c r="H13" s="33">
        <f>F13</f>
        <v>550000</v>
      </c>
      <c r="I13" s="115" t="s">
        <v>160</v>
      </c>
      <c r="K13" s="72"/>
    </row>
    <row r="14" spans="2:19" ht="27" customHeight="1">
      <c r="B14" s="223" t="s">
        <v>138</v>
      </c>
      <c r="C14" s="83" t="s">
        <v>149</v>
      </c>
      <c r="D14" s="76">
        <v>3322200</v>
      </c>
      <c r="E14" s="108" t="s">
        <v>132</v>
      </c>
      <c r="F14" s="172">
        <v>286170</v>
      </c>
      <c r="G14" s="108" t="s">
        <v>132</v>
      </c>
      <c r="H14" s="33">
        <f>F14</f>
        <v>286170</v>
      </c>
      <c r="I14" s="115" t="s">
        <v>164</v>
      </c>
      <c r="K14" s="72"/>
    </row>
    <row r="15" spans="2:19" ht="27" customHeight="1">
      <c r="B15" s="107" t="s">
        <v>150</v>
      </c>
      <c r="C15" s="83" t="s">
        <v>119</v>
      </c>
      <c r="D15" s="76">
        <v>37650000</v>
      </c>
      <c r="E15" s="108" t="s">
        <v>132</v>
      </c>
      <c r="F15" s="172">
        <v>3654000</v>
      </c>
      <c r="G15" s="108" t="s">
        <v>132</v>
      </c>
      <c r="H15" s="33">
        <f>F15</f>
        <v>3654000</v>
      </c>
      <c r="I15" s="88" t="s">
        <v>165</v>
      </c>
      <c r="J15" s="71"/>
      <c r="K15" s="72"/>
    </row>
    <row r="16" spans="2:19" ht="27" customHeight="1">
      <c r="B16" s="100" t="s">
        <v>151</v>
      </c>
      <c r="C16" s="83" t="s">
        <v>152</v>
      </c>
      <c r="D16" s="76">
        <v>240989000</v>
      </c>
      <c r="E16" s="108" t="s">
        <v>132</v>
      </c>
      <c r="F16" s="173">
        <v>16519000</v>
      </c>
      <c r="G16" s="108" t="s">
        <v>132</v>
      </c>
      <c r="H16" s="33">
        <f t="shared" si="0"/>
        <v>16519000</v>
      </c>
      <c r="I16" s="115" t="s">
        <v>166</v>
      </c>
      <c r="J16" s="71"/>
      <c r="K16" s="72"/>
    </row>
    <row r="17" spans="2:11" ht="27" customHeight="1">
      <c r="B17" s="106" t="s">
        <v>153</v>
      </c>
      <c r="C17" s="77" t="s">
        <v>154</v>
      </c>
      <c r="D17" s="33">
        <v>1099847000</v>
      </c>
      <c r="E17" s="108" t="s">
        <v>132</v>
      </c>
      <c r="F17" s="172">
        <v>83134440</v>
      </c>
      <c r="G17" s="108" t="s">
        <v>132</v>
      </c>
      <c r="H17" s="33">
        <f t="shared" si="0"/>
        <v>83134440</v>
      </c>
      <c r="I17" s="115" t="s">
        <v>166</v>
      </c>
      <c r="K17" s="72"/>
    </row>
    <row r="18" spans="2:11" ht="27" customHeight="1">
      <c r="B18" s="203" t="s">
        <v>242</v>
      </c>
      <c r="C18" s="204" t="s">
        <v>168</v>
      </c>
      <c r="D18" s="191">
        <v>3780000</v>
      </c>
      <c r="E18" s="224" t="s">
        <v>132</v>
      </c>
      <c r="F18" s="225" t="s">
        <v>132</v>
      </c>
      <c r="G18" s="226">
        <f t="shared" ref="G18:G27" si="1">D18</f>
        <v>3780000</v>
      </c>
      <c r="H18" s="226">
        <f t="shared" ref="H18:H27" si="2">G18</f>
        <v>3780000</v>
      </c>
      <c r="I18" s="194" t="s">
        <v>132</v>
      </c>
      <c r="J18" s="71"/>
      <c r="K18" s="72"/>
    </row>
    <row r="19" spans="2:11" ht="27" customHeight="1">
      <c r="B19" s="203" t="s">
        <v>241</v>
      </c>
      <c r="C19" s="204" t="s">
        <v>275</v>
      </c>
      <c r="D19" s="191">
        <v>21695000</v>
      </c>
      <c r="E19" s="224" t="s">
        <v>132</v>
      </c>
      <c r="F19" s="225" t="s">
        <v>132</v>
      </c>
      <c r="G19" s="226">
        <f t="shared" si="1"/>
        <v>21695000</v>
      </c>
      <c r="H19" s="226">
        <f t="shared" si="2"/>
        <v>21695000</v>
      </c>
      <c r="I19" s="194" t="s">
        <v>132</v>
      </c>
      <c r="J19" s="71"/>
      <c r="K19" s="72"/>
    </row>
    <row r="20" spans="2:11" ht="27" customHeight="1">
      <c r="B20" s="203" t="s">
        <v>244</v>
      </c>
      <c r="C20" s="204" t="s">
        <v>250</v>
      </c>
      <c r="D20" s="191">
        <v>11500000</v>
      </c>
      <c r="E20" s="224" t="s">
        <v>132</v>
      </c>
      <c r="F20" s="225" t="s">
        <v>132</v>
      </c>
      <c r="G20" s="226">
        <f t="shared" si="1"/>
        <v>11500000</v>
      </c>
      <c r="H20" s="226">
        <f t="shared" si="2"/>
        <v>11500000</v>
      </c>
      <c r="I20" s="194" t="s">
        <v>132</v>
      </c>
      <c r="J20" s="71"/>
      <c r="K20" s="72"/>
    </row>
    <row r="21" spans="2:11" ht="27" customHeight="1">
      <c r="B21" s="203" t="s">
        <v>245</v>
      </c>
      <c r="C21" s="204" t="s">
        <v>211</v>
      </c>
      <c r="D21" s="191">
        <v>660000</v>
      </c>
      <c r="E21" s="224" t="s">
        <v>132</v>
      </c>
      <c r="F21" s="225" t="s">
        <v>132</v>
      </c>
      <c r="G21" s="226">
        <f t="shared" si="1"/>
        <v>660000</v>
      </c>
      <c r="H21" s="226">
        <v>47473700</v>
      </c>
      <c r="I21" s="194" t="s">
        <v>132</v>
      </c>
      <c r="J21" s="71"/>
      <c r="K21" s="72"/>
    </row>
    <row r="22" spans="2:11" ht="27" customHeight="1">
      <c r="B22" s="203" t="s">
        <v>246</v>
      </c>
      <c r="C22" s="204" t="s">
        <v>209</v>
      </c>
      <c r="D22" s="191">
        <v>655000</v>
      </c>
      <c r="E22" s="224" t="s">
        <v>132</v>
      </c>
      <c r="F22" s="225" t="s">
        <v>132</v>
      </c>
      <c r="G22" s="226">
        <f t="shared" si="1"/>
        <v>655000</v>
      </c>
      <c r="H22" s="226">
        <f t="shared" si="2"/>
        <v>655000</v>
      </c>
      <c r="I22" s="194" t="s">
        <v>132</v>
      </c>
      <c r="J22" s="71"/>
      <c r="K22" s="72"/>
    </row>
    <row r="23" spans="2:11" ht="27" customHeight="1">
      <c r="B23" s="203" t="s">
        <v>247</v>
      </c>
      <c r="C23" s="204" t="s">
        <v>208</v>
      </c>
      <c r="D23" s="191">
        <v>5950000</v>
      </c>
      <c r="E23" s="224" t="s">
        <v>132</v>
      </c>
      <c r="F23" s="225" t="s">
        <v>132</v>
      </c>
      <c r="G23" s="226">
        <f t="shared" si="1"/>
        <v>5950000</v>
      </c>
      <c r="H23" s="226">
        <f t="shared" si="2"/>
        <v>5950000</v>
      </c>
      <c r="I23" s="194" t="s">
        <v>132</v>
      </c>
      <c r="J23" s="71"/>
      <c r="K23" s="72"/>
    </row>
    <row r="24" spans="2:11" ht="27" customHeight="1">
      <c r="B24" s="203" t="s">
        <v>248</v>
      </c>
      <c r="C24" s="204" t="s">
        <v>205</v>
      </c>
      <c r="D24" s="191">
        <v>924000</v>
      </c>
      <c r="E24" s="224" t="s">
        <v>132</v>
      </c>
      <c r="F24" s="225" t="s">
        <v>132</v>
      </c>
      <c r="G24" s="226">
        <f t="shared" si="1"/>
        <v>924000</v>
      </c>
      <c r="H24" s="226">
        <f t="shared" si="2"/>
        <v>924000</v>
      </c>
      <c r="I24" s="194" t="s">
        <v>132</v>
      </c>
      <c r="J24" s="71"/>
      <c r="K24" s="72"/>
    </row>
    <row r="25" spans="2:11" ht="27" customHeight="1">
      <c r="B25" s="203" t="s">
        <v>249</v>
      </c>
      <c r="C25" s="204" t="s">
        <v>203</v>
      </c>
      <c r="D25" s="191">
        <v>1920000</v>
      </c>
      <c r="E25" s="224" t="s">
        <v>132</v>
      </c>
      <c r="F25" s="225" t="s">
        <v>132</v>
      </c>
      <c r="G25" s="226">
        <f t="shared" si="1"/>
        <v>1920000</v>
      </c>
      <c r="H25" s="226">
        <f t="shared" si="2"/>
        <v>1920000</v>
      </c>
      <c r="I25" s="194" t="s">
        <v>132</v>
      </c>
      <c r="J25" s="71"/>
      <c r="K25" s="72"/>
    </row>
    <row r="26" spans="2:11" ht="27" customHeight="1">
      <c r="B26" s="203" t="s">
        <v>186</v>
      </c>
      <c r="C26" s="204" t="s">
        <v>201</v>
      </c>
      <c r="D26" s="191">
        <v>900000</v>
      </c>
      <c r="E26" s="224" t="s">
        <v>132</v>
      </c>
      <c r="F26" s="225" t="s">
        <v>132</v>
      </c>
      <c r="G26" s="226">
        <f t="shared" si="1"/>
        <v>900000</v>
      </c>
      <c r="H26" s="226">
        <f t="shared" si="2"/>
        <v>900000</v>
      </c>
      <c r="I26" s="194" t="s">
        <v>132</v>
      </c>
      <c r="J26" s="71"/>
      <c r="K26" s="72"/>
    </row>
    <row r="27" spans="2:11" ht="27" customHeight="1" thickBot="1">
      <c r="B27" s="209" t="s">
        <v>187</v>
      </c>
      <c r="C27" s="210" t="s">
        <v>200</v>
      </c>
      <c r="D27" s="211">
        <v>4950000</v>
      </c>
      <c r="E27" s="227"/>
      <c r="F27" s="228" t="s">
        <v>132</v>
      </c>
      <c r="G27" s="229">
        <f t="shared" si="1"/>
        <v>4950000</v>
      </c>
      <c r="H27" s="229">
        <f t="shared" si="2"/>
        <v>4950000</v>
      </c>
      <c r="I27" s="215" t="s">
        <v>132</v>
      </c>
      <c r="J27" s="71"/>
      <c r="K27" s="72"/>
    </row>
  </sheetData>
  <mergeCells count="2">
    <mergeCell ref="B1:I1"/>
    <mergeCell ref="B2:C2"/>
  </mergeCells>
  <phoneticPr fontId="6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P130"/>
  <sheetViews>
    <sheetView topLeftCell="A79" zoomScale="80" zoomScaleNormal="80" workbookViewId="0">
      <selection activeCell="L95" sqref="L95"/>
    </sheetView>
  </sheetViews>
  <sheetFormatPr defaultRowHeight="13.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>
      <c r="B1" s="231" t="s">
        <v>10</v>
      </c>
      <c r="C1" s="231"/>
      <c r="D1" s="231"/>
      <c r="E1" s="231"/>
      <c r="F1" s="231"/>
    </row>
    <row r="2" spans="2:9" ht="15" customHeight="1" thickBot="1">
      <c r="B2" s="93" t="s">
        <v>133</v>
      </c>
      <c r="C2" s="20"/>
      <c r="D2" s="22"/>
      <c r="E2" s="22"/>
      <c r="F2" s="32" t="s">
        <v>103</v>
      </c>
    </row>
    <row r="3" spans="2:9" ht="24.95" customHeight="1">
      <c r="B3" s="236" t="s">
        <v>34</v>
      </c>
      <c r="C3" s="45" t="s">
        <v>35</v>
      </c>
      <c r="D3" s="239" t="s">
        <v>173</v>
      </c>
      <c r="E3" s="240"/>
      <c r="F3" s="241"/>
    </row>
    <row r="4" spans="2:9" ht="24.95" customHeight="1">
      <c r="B4" s="237"/>
      <c r="C4" s="46" t="s">
        <v>36</v>
      </c>
      <c r="D4" s="110">
        <v>12000000</v>
      </c>
      <c r="E4" s="48" t="s">
        <v>94</v>
      </c>
      <c r="F4" s="109">
        <v>11500000</v>
      </c>
    </row>
    <row r="5" spans="2:9" ht="24.95" customHeight="1">
      <c r="B5" s="237"/>
      <c r="C5" s="46" t="s">
        <v>37</v>
      </c>
      <c r="D5" s="113">
        <f>(+F5/D4)*100%</f>
        <v>0.95833333333333337</v>
      </c>
      <c r="E5" s="48" t="s">
        <v>16</v>
      </c>
      <c r="F5" s="109">
        <f>F4</f>
        <v>11500000</v>
      </c>
    </row>
    <row r="6" spans="2:9" ht="24.95" customHeight="1">
      <c r="B6" s="237"/>
      <c r="C6" s="46" t="s">
        <v>15</v>
      </c>
      <c r="D6" s="51" t="s">
        <v>174</v>
      </c>
      <c r="E6" s="52" t="s">
        <v>55</v>
      </c>
      <c r="F6" s="53" t="s">
        <v>176</v>
      </c>
    </row>
    <row r="7" spans="2:9" ht="24.95" customHeight="1">
      <c r="B7" s="237"/>
      <c r="C7" s="46" t="s">
        <v>38</v>
      </c>
      <c r="D7" s="54" t="s">
        <v>68</v>
      </c>
      <c r="E7" s="52" t="s">
        <v>39</v>
      </c>
      <c r="F7" s="55" t="s">
        <v>175</v>
      </c>
      <c r="I7" t="s">
        <v>104</v>
      </c>
    </row>
    <row r="8" spans="2:9" ht="24.95" customHeight="1">
      <c r="B8" s="237"/>
      <c r="C8" s="46" t="s">
        <v>40</v>
      </c>
      <c r="D8" s="54" t="s">
        <v>93</v>
      </c>
      <c r="E8" s="52" t="s">
        <v>18</v>
      </c>
      <c r="F8" s="163" t="s">
        <v>177</v>
      </c>
    </row>
    <row r="9" spans="2:9" ht="24.95" customHeight="1" thickBot="1">
      <c r="B9" s="238"/>
      <c r="C9" s="56" t="s">
        <v>41</v>
      </c>
      <c r="D9" s="57" t="s">
        <v>69</v>
      </c>
      <c r="E9" s="58" t="s">
        <v>42</v>
      </c>
      <c r="F9" s="64" t="s">
        <v>178</v>
      </c>
    </row>
    <row r="10" spans="2:9" ht="14.25" thickBot="1"/>
    <row r="11" spans="2:9" ht="24.95" customHeight="1">
      <c r="B11" s="236" t="s">
        <v>34</v>
      </c>
      <c r="C11" s="45" t="s">
        <v>35</v>
      </c>
      <c r="D11" s="239" t="s">
        <v>181</v>
      </c>
      <c r="E11" s="240"/>
      <c r="F11" s="241"/>
    </row>
    <row r="12" spans="2:9" ht="24.95" customHeight="1">
      <c r="B12" s="237"/>
      <c r="C12" s="46" t="s">
        <v>36</v>
      </c>
      <c r="D12" s="110">
        <v>700000</v>
      </c>
      <c r="E12" s="48" t="s">
        <v>94</v>
      </c>
      <c r="F12" s="109">
        <v>660000</v>
      </c>
    </row>
    <row r="13" spans="2:9" ht="24.95" customHeight="1">
      <c r="B13" s="237"/>
      <c r="C13" s="46" t="s">
        <v>37</v>
      </c>
      <c r="D13" s="113">
        <f>(+F13/D12)*100%</f>
        <v>0.94285714285714284</v>
      </c>
      <c r="E13" s="48" t="s">
        <v>16</v>
      </c>
      <c r="F13" s="109">
        <f>F12</f>
        <v>660000</v>
      </c>
    </row>
    <row r="14" spans="2:9" ht="24.95" customHeight="1">
      <c r="B14" s="237"/>
      <c r="C14" s="46" t="s">
        <v>15</v>
      </c>
      <c r="D14" s="51" t="s">
        <v>188</v>
      </c>
      <c r="E14" s="52" t="s">
        <v>55</v>
      </c>
      <c r="F14" s="53" t="s">
        <v>175</v>
      </c>
    </row>
    <row r="15" spans="2:9" ht="24.95" customHeight="1">
      <c r="B15" s="237"/>
      <c r="C15" s="46" t="s">
        <v>38</v>
      </c>
      <c r="D15" s="54" t="s">
        <v>68</v>
      </c>
      <c r="E15" s="52" t="s">
        <v>39</v>
      </c>
      <c r="F15" s="55" t="s">
        <v>189</v>
      </c>
      <c r="I15" t="s">
        <v>104</v>
      </c>
    </row>
    <row r="16" spans="2:9" ht="24.95" customHeight="1">
      <c r="B16" s="237"/>
      <c r="C16" s="46" t="s">
        <v>40</v>
      </c>
      <c r="D16" s="54" t="s">
        <v>93</v>
      </c>
      <c r="E16" s="52" t="s">
        <v>18</v>
      </c>
      <c r="F16" s="55" t="s">
        <v>211</v>
      </c>
    </row>
    <row r="17" spans="2:9" ht="24.95" customHeight="1" thickBot="1">
      <c r="B17" s="238"/>
      <c r="C17" s="56" t="s">
        <v>41</v>
      </c>
      <c r="D17" s="57" t="s">
        <v>69</v>
      </c>
      <c r="E17" s="58" t="s">
        <v>42</v>
      </c>
      <c r="F17" s="64" t="s">
        <v>212</v>
      </c>
    </row>
    <row r="18" spans="2:9" ht="14.25" thickBot="1"/>
    <row r="19" spans="2:9" ht="24.95" customHeight="1">
      <c r="B19" s="236" t="s">
        <v>34</v>
      </c>
      <c r="C19" s="45" t="s">
        <v>35</v>
      </c>
      <c r="D19" s="239" t="s">
        <v>182</v>
      </c>
      <c r="E19" s="240"/>
      <c r="F19" s="241"/>
    </row>
    <row r="20" spans="2:9" ht="24.95" customHeight="1">
      <c r="B20" s="237"/>
      <c r="C20" s="46" t="s">
        <v>36</v>
      </c>
      <c r="D20" s="110">
        <v>680000</v>
      </c>
      <c r="E20" s="48" t="s">
        <v>94</v>
      </c>
      <c r="F20" s="109">
        <v>655000</v>
      </c>
    </row>
    <row r="21" spans="2:9" ht="24.95" customHeight="1">
      <c r="B21" s="237"/>
      <c r="C21" s="46" t="s">
        <v>37</v>
      </c>
      <c r="D21" s="113">
        <f>(+F21/D20)*100%</f>
        <v>0.96323529411764708</v>
      </c>
      <c r="E21" s="48" t="s">
        <v>16</v>
      </c>
      <c r="F21" s="109">
        <f>F20</f>
        <v>655000</v>
      </c>
    </row>
    <row r="22" spans="2:9" ht="24.95" customHeight="1">
      <c r="B22" s="237"/>
      <c r="C22" s="46" t="s">
        <v>15</v>
      </c>
      <c r="D22" s="51" t="s">
        <v>190</v>
      </c>
      <c r="E22" s="52" t="s">
        <v>55</v>
      </c>
      <c r="F22" s="53" t="s">
        <v>197</v>
      </c>
    </row>
    <row r="23" spans="2:9" ht="24.95" customHeight="1">
      <c r="B23" s="237"/>
      <c r="C23" s="46" t="s">
        <v>38</v>
      </c>
      <c r="D23" s="54" t="s">
        <v>68</v>
      </c>
      <c r="E23" s="52" t="s">
        <v>39</v>
      </c>
      <c r="F23" s="55" t="s">
        <v>189</v>
      </c>
      <c r="I23" t="s">
        <v>104</v>
      </c>
    </row>
    <row r="24" spans="2:9" ht="24.95" customHeight="1">
      <c r="B24" s="237"/>
      <c r="C24" s="46" t="s">
        <v>40</v>
      </c>
      <c r="D24" s="54" t="s">
        <v>93</v>
      </c>
      <c r="E24" s="52" t="s">
        <v>18</v>
      </c>
      <c r="F24" s="55" t="s">
        <v>209</v>
      </c>
    </row>
    <row r="25" spans="2:9" ht="24.95" customHeight="1" thickBot="1">
      <c r="B25" s="238"/>
      <c r="C25" s="56" t="s">
        <v>41</v>
      </c>
      <c r="D25" s="57" t="s">
        <v>69</v>
      </c>
      <c r="E25" s="58" t="s">
        <v>42</v>
      </c>
      <c r="F25" s="64" t="s">
        <v>210</v>
      </c>
    </row>
    <row r="26" spans="2:9" ht="14.25" thickBot="1"/>
    <row r="27" spans="2:9" ht="24.95" customHeight="1">
      <c r="B27" s="236" t="s">
        <v>34</v>
      </c>
      <c r="C27" s="45" t="s">
        <v>35</v>
      </c>
      <c r="D27" s="239" t="s">
        <v>183</v>
      </c>
      <c r="E27" s="240"/>
      <c r="F27" s="241"/>
    </row>
    <row r="28" spans="2:9" ht="24.95" customHeight="1">
      <c r="B28" s="237"/>
      <c r="C28" s="46" t="s">
        <v>36</v>
      </c>
      <c r="D28" s="110">
        <v>6500000</v>
      </c>
      <c r="E28" s="48" t="s">
        <v>94</v>
      </c>
      <c r="F28" s="109">
        <v>5950000</v>
      </c>
    </row>
    <row r="29" spans="2:9" ht="24.95" customHeight="1">
      <c r="B29" s="237"/>
      <c r="C29" s="46" t="s">
        <v>37</v>
      </c>
      <c r="D29" s="113">
        <f>(+F29/D28)*100%</f>
        <v>0.91538461538461535</v>
      </c>
      <c r="E29" s="48" t="s">
        <v>16</v>
      </c>
      <c r="F29" s="109">
        <f>F28</f>
        <v>5950000</v>
      </c>
    </row>
    <row r="30" spans="2:9" ht="24.95" customHeight="1">
      <c r="B30" s="237"/>
      <c r="C30" s="46" t="s">
        <v>15</v>
      </c>
      <c r="D30" s="51" t="s">
        <v>191</v>
      </c>
      <c r="E30" s="52" t="s">
        <v>55</v>
      </c>
      <c r="F30" s="53" t="str">
        <f>D30&amp;"~"&amp;F31</f>
        <v>2025.09.15.~2025.09.20.</v>
      </c>
    </row>
    <row r="31" spans="2:9" ht="24.95" customHeight="1">
      <c r="B31" s="237"/>
      <c r="C31" s="46" t="s">
        <v>38</v>
      </c>
      <c r="D31" s="54" t="s">
        <v>68</v>
      </c>
      <c r="E31" s="52" t="s">
        <v>39</v>
      </c>
      <c r="F31" s="55" t="s">
        <v>189</v>
      </c>
      <c r="I31" t="s">
        <v>104</v>
      </c>
    </row>
    <row r="32" spans="2:9" ht="24.95" customHeight="1">
      <c r="B32" s="237"/>
      <c r="C32" s="46" t="s">
        <v>40</v>
      </c>
      <c r="D32" s="54" t="s">
        <v>93</v>
      </c>
      <c r="E32" s="52" t="s">
        <v>18</v>
      </c>
      <c r="F32" s="55" t="s">
        <v>208</v>
      </c>
    </row>
    <row r="33" spans="2:16" ht="24.95" customHeight="1" thickBot="1">
      <c r="B33" s="238"/>
      <c r="C33" s="56" t="s">
        <v>41</v>
      </c>
      <c r="D33" s="57" t="s">
        <v>69</v>
      </c>
      <c r="E33" s="58" t="s">
        <v>42</v>
      </c>
      <c r="F33" s="64" t="s">
        <v>207</v>
      </c>
    </row>
    <row r="34" spans="2:16" ht="14.25" thickBot="1"/>
    <row r="35" spans="2:16" ht="24.95" customHeight="1">
      <c r="B35" s="236" t="s">
        <v>34</v>
      </c>
      <c r="C35" s="45" t="s">
        <v>35</v>
      </c>
      <c r="D35" s="239" t="s">
        <v>184</v>
      </c>
      <c r="E35" s="240"/>
      <c r="F35" s="241"/>
    </row>
    <row r="36" spans="2:16" ht="24.95" customHeight="1">
      <c r="B36" s="237"/>
      <c r="C36" s="46" t="s">
        <v>36</v>
      </c>
      <c r="D36" s="110">
        <v>990000</v>
      </c>
      <c r="E36" s="48" t="s">
        <v>94</v>
      </c>
      <c r="F36" s="109">
        <v>924000</v>
      </c>
      <c r="P36">
        <v>3</v>
      </c>
    </row>
    <row r="37" spans="2:16" ht="24.95" customHeight="1">
      <c r="B37" s="237"/>
      <c r="C37" s="46" t="s">
        <v>37</v>
      </c>
      <c r="D37" s="50">
        <f>(+F37/D36)*100%</f>
        <v>0.93333333333333335</v>
      </c>
      <c r="E37" s="48" t="s">
        <v>16</v>
      </c>
      <c r="F37" s="109">
        <f>F36</f>
        <v>924000</v>
      </c>
    </row>
    <row r="38" spans="2:16" ht="24.95" customHeight="1">
      <c r="B38" s="237"/>
      <c r="C38" s="46" t="s">
        <v>15</v>
      </c>
      <c r="D38" s="51" t="s">
        <v>191</v>
      </c>
      <c r="E38" s="52" t="s">
        <v>55</v>
      </c>
      <c r="F38" s="53" t="s">
        <v>198</v>
      </c>
    </row>
    <row r="39" spans="2:16" ht="24.95" customHeight="1">
      <c r="B39" s="237"/>
      <c r="C39" s="46" t="s">
        <v>38</v>
      </c>
      <c r="D39" s="54" t="s">
        <v>157</v>
      </c>
      <c r="E39" s="52" t="s">
        <v>39</v>
      </c>
      <c r="F39" s="55" t="s">
        <v>189</v>
      </c>
      <c r="I39" t="s">
        <v>104</v>
      </c>
    </row>
    <row r="40" spans="2:16" ht="24.95" customHeight="1">
      <c r="B40" s="237"/>
      <c r="C40" s="46" t="s">
        <v>40</v>
      </c>
      <c r="D40" s="54" t="s">
        <v>93</v>
      </c>
      <c r="E40" s="52" t="s">
        <v>18</v>
      </c>
      <c r="F40" s="55" t="s">
        <v>205</v>
      </c>
    </row>
    <row r="41" spans="2:16" ht="24.95" customHeight="1" thickBot="1">
      <c r="B41" s="238"/>
      <c r="C41" s="56" t="s">
        <v>41</v>
      </c>
      <c r="D41" s="57" t="s">
        <v>69</v>
      </c>
      <c r="E41" s="58" t="s">
        <v>42</v>
      </c>
      <c r="F41" s="64" t="s">
        <v>206</v>
      </c>
    </row>
    <row r="42" spans="2:16" ht="14.25" thickBot="1"/>
    <row r="43" spans="2:16" ht="24.95" customHeight="1">
      <c r="B43" s="236" t="s">
        <v>34</v>
      </c>
      <c r="C43" s="45" t="s">
        <v>35</v>
      </c>
      <c r="D43" s="239" t="s">
        <v>185</v>
      </c>
      <c r="E43" s="240"/>
      <c r="F43" s="241"/>
    </row>
    <row r="44" spans="2:16" ht="24.95" customHeight="1">
      <c r="B44" s="237"/>
      <c r="C44" s="46" t="s">
        <v>36</v>
      </c>
      <c r="D44" s="110">
        <v>2000000</v>
      </c>
      <c r="E44" s="48" t="s">
        <v>94</v>
      </c>
      <c r="F44" s="109">
        <v>1920000</v>
      </c>
    </row>
    <row r="45" spans="2:16" ht="24.95" customHeight="1">
      <c r="B45" s="237"/>
      <c r="C45" s="46" t="s">
        <v>37</v>
      </c>
      <c r="D45" s="50">
        <f>(+F45/D44)*100%</f>
        <v>0.96</v>
      </c>
      <c r="E45" s="48" t="s">
        <v>16</v>
      </c>
      <c r="F45" s="109">
        <f>F44</f>
        <v>1920000</v>
      </c>
    </row>
    <row r="46" spans="2:16" ht="24.95" customHeight="1">
      <c r="B46" s="237"/>
      <c r="C46" s="46" t="s">
        <v>15</v>
      </c>
      <c r="D46" s="51" t="s">
        <v>191</v>
      </c>
      <c r="E46" s="52" t="s">
        <v>55</v>
      </c>
      <c r="F46" s="53" t="s">
        <v>196</v>
      </c>
    </row>
    <row r="47" spans="2:16" ht="24.95" customHeight="1">
      <c r="B47" s="237"/>
      <c r="C47" s="46" t="s">
        <v>38</v>
      </c>
      <c r="D47" s="54" t="s">
        <v>68</v>
      </c>
      <c r="E47" s="52" t="s">
        <v>39</v>
      </c>
      <c r="F47" s="55" t="s">
        <v>195</v>
      </c>
      <c r="I47" t="s">
        <v>104</v>
      </c>
    </row>
    <row r="48" spans="2:16" ht="24.95" customHeight="1">
      <c r="B48" s="237"/>
      <c r="C48" s="46" t="s">
        <v>40</v>
      </c>
      <c r="D48" s="54" t="s">
        <v>93</v>
      </c>
      <c r="E48" s="52" t="s">
        <v>18</v>
      </c>
      <c r="F48" s="55" t="s">
        <v>203</v>
      </c>
    </row>
    <row r="49" spans="2:9" ht="24.95" customHeight="1" thickBot="1">
      <c r="B49" s="238"/>
      <c r="C49" s="56" t="s">
        <v>41</v>
      </c>
      <c r="D49" s="57" t="s">
        <v>69</v>
      </c>
      <c r="E49" s="58" t="s">
        <v>42</v>
      </c>
      <c r="F49" s="64" t="s">
        <v>204</v>
      </c>
    </row>
    <row r="50" spans="2:9" ht="14.25" thickBot="1"/>
    <row r="51" spans="2:9" ht="30" customHeight="1">
      <c r="B51" s="236" t="s">
        <v>34</v>
      </c>
      <c r="C51" s="45" t="s">
        <v>35</v>
      </c>
      <c r="D51" s="239" t="s">
        <v>186</v>
      </c>
      <c r="E51" s="240"/>
      <c r="F51" s="241"/>
    </row>
    <row r="52" spans="2:9" ht="30" customHeight="1">
      <c r="B52" s="237"/>
      <c r="C52" s="46" t="s">
        <v>36</v>
      </c>
      <c r="D52" s="110">
        <v>980000</v>
      </c>
      <c r="E52" s="48" t="s">
        <v>94</v>
      </c>
      <c r="F52" s="109">
        <v>900000</v>
      </c>
    </row>
    <row r="53" spans="2:9" ht="30" customHeight="1">
      <c r="B53" s="237"/>
      <c r="C53" s="46" t="s">
        <v>37</v>
      </c>
      <c r="D53" s="50">
        <f>(+F53/D52)*100%</f>
        <v>0.91836734693877553</v>
      </c>
      <c r="E53" s="48" t="s">
        <v>16</v>
      </c>
      <c r="F53" s="109">
        <f>F52</f>
        <v>900000</v>
      </c>
    </row>
    <row r="54" spans="2:9" ht="30" customHeight="1">
      <c r="B54" s="237"/>
      <c r="C54" s="46" t="s">
        <v>15</v>
      </c>
      <c r="D54" s="51" t="s">
        <v>191</v>
      </c>
      <c r="E54" s="52" t="s">
        <v>55</v>
      </c>
      <c r="F54" s="53" t="s">
        <v>189</v>
      </c>
    </row>
    <row r="55" spans="2:9" ht="30" customHeight="1">
      <c r="B55" s="237"/>
      <c r="C55" s="46" t="s">
        <v>38</v>
      </c>
      <c r="D55" s="54" t="s">
        <v>68</v>
      </c>
      <c r="E55" s="52" t="s">
        <v>39</v>
      </c>
      <c r="F55" s="55" t="s">
        <v>189</v>
      </c>
      <c r="I55" t="s">
        <v>104</v>
      </c>
    </row>
    <row r="56" spans="2:9" ht="30" customHeight="1">
      <c r="B56" s="237"/>
      <c r="C56" s="46" t="s">
        <v>40</v>
      </c>
      <c r="D56" s="54" t="s">
        <v>93</v>
      </c>
      <c r="E56" s="52" t="s">
        <v>18</v>
      </c>
      <c r="F56" s="55" t="s">
        <v>201</v>
      </c>
    </row>
    <row r="57" spans="2:9" ht="30" customHeight="1" thickBot="1">
      <c r="B57" s="238"/>
      <c r="C57" s="56" t="s">
        <v>41</v>
      </c>
      <c r="D57" s="57" t="s">
        <v>69</v>
      </c>
      <c r="E57" s="58" t="s">
        <v>42</v>
      </c>
      <c r="F57" s="64" t="s">
        <v>202</v>
      </c>
    </row>
    <row r="58" spans="2:9" ht="14.25" thickBot="1"/>
    <row r="59" spans="2:9" ht="30" customHeight="1">
      <c r="B59" s="236" t="s">
        <v>34</v>
      </c>
      <c r="C59" s="45" t="s">
        <v>35</v>
      </c>
      <c r="D59" s="239" t="s">
        <v>187</v>
      </c>
      <c r="E59" s="240"/>
      <c r="F59" s="241"/>
    </row>
    <row r="60" spans="2:9" ht="30" customHeight="1">
      <c r="B60" s="237"/>
      <c r="C60" s="46" t="s">
        <v>36</v>
      </c>
      <c r="D60" s="110">
        <v>5000000</v>
      </c>
      <c r="E60" s="48" t="s">
        <v>94</v>
      </c>
      <c r="F60" s="109">
        <v>4950000</v>
      </c>
    </row>
    <row r="61" spans="2:9" ht="30" customHeight="1">
      <c r="B61" s="237"/>
      <c r="C61" s="46" t="s">
        <v>37</v>
      </c>
      <c r="D61" s="50">
        <f>(+F61/D60)*100%</f>
        <v>0.99</v>
      </c>
      <c r="E61" s="48" t="s">
        <v>16</v>
      </c>
      <c r="F61" s="109">
        <f>F60</f>
        <v>4950000</v>
      </c>
    </row>
    <row r="62" spans="2:9" ht="30" customHeight="1">
      <c r="B62" s="237"/>
      <c r="C62" s="46" t="s">
        <v>15</v>
      </c>
      <c r="D62" s="51" t="s">
        <v>192</v>
      </c>
      <c r="E62" s="52" t="s">
        <v>55</v>
      </c>
      <c r="F62" s="53" t="s">
        <v>194</v>
      </c>
    </row>
    <row r="63" spans="2:9" ht="30" customHeight="1">
      <c r="B63" s="237"/>
      <c r="C63" s="46" t="s">
        <v>38</v>
      </c>
      <c r="D63" s="54" t="s">
        <v>68</v>
      </c>
      <c r="E63" s="52" t="s">
        <v>39</v>
      </c>
      <c r="F63" s="55" t="s">
        <v>193</v>
      </c>
      <c r="I63" t="s">
        <v>104</v>
      </c>
    </row>
    <row r="64" spans="2:9" ht="30" customHeight="1">
      <c r="B64" s="237"/>
      <c r="C64" s="46" t="s">
        <v>40</v>
      </c>
      <c r="D64" s="54" t="s">
        <v>93</v>
      </c>
      <c r="E64" s="52" t="s">
        <v>18</v>
      </c>
      <c r="F64" s="55" t="s">
        <v>200</v>
      </c>
    </row>
    <row r="65" spans="2:9" ht="30" customHeight="1" thickBot="1">
      <c r="B65" s="238"/>
      <c r="C65" s="56" t="s">
        <v>41</v>
      </c>
      <c r="D65" s="57" t="s">
        <v>69</v>
      </c>
      <c r="E65" s="58" t="s">
        <v>42</v>
      </c>
      <c r="F65" s="64" t="s">
        <v>199</v>
      </c>
    </row>
    <row r="67" spans="2:9" ht="30" customHeight="1">
      <c r="B67" s="236" t="s">
        <v>34</v>
      </c>
      <c r="C67" s="45" t="s">
        <v>35</v>
      </c>
      <c r="D67" s="239" t="s">
        <v>276</v>
      </c>
      <c r="E67" s="240"/>
      <c r="F67" s="241"/>
    </row>
    <row r="68" spans="2:9" ht="30" customHeight="1">
      <c r="B68" s="237"/>
      <c r="C68" s="46" t="s">
        <v>36</v>
      </c>
      <c r="D68" s="110">
        <v>1500000</v>
      </c>
      <c r="E68" s="48" t="s">
        <v>94</v>
      </c>
      <c r="F68" s="109">
        <v>1450000</v>
      </c>
    </row>
    <row r="69" spans="2:9" ht="30" customHeight="1">
      <c r="B69" s="237"/>
      <c r="C69" s="46" t="s">
        <v>37</v>
      </c>
      <c r="D69" s="50">
        <f>(+F69/D68)*100%</f>
        <v>0.96666666666666667</v>
      </c>
      <c r="E69" s="48" t="s">
        <v>16</v>
      </c>
      <c r="F69" s="109">
        <f>F68</f>
        <v>1450000</v>
      </c>
    </row>
    <row r="70" spans="2:9" ht="30" customHeight="1">
      <c r="B70" s="237"/>
      <c r="C70" s="46" t="s">
        <v>15</v>
      </c>
      <c r="D70" s="51" t="s">
        <v>277</v>
      </c>
      <c r="E70" s="52" t="s">
        <v>55</v>
      </c>
      <c r="F70" s="53" t="s">
        <v>278</v>
      </c>
    </row>
    <row r="71" spans="2:9" ht="30" customHeight="1">
      <c r="B71" s="237"/>
      <c r="C71" s="46" t="s">
        <v>38</v>
      </c>
      <c r="D71" s="54" t="s">
        <v>68</v>
      </c>
      <c r="E71" s="52" t="s">
        <v>39</v>
      </c>
      <c r="F71" s="55" t="s">
        <v>279</v>
      </c>
      <c r="I71" t="s">
        <v>104</v>
      </c>
    </row>
    <row r="72" spans="2:9" ht="30" customHeight="1">
      <c r="B72" s="237"/>
      <c r="C72" s="46" t="s">
        <v>40</v>
      </c>
      <c r="D72" s="54" t="s">
        <v>93</v>
      </c>
      <c r="E72" s="52" t="s">
        <v>18</v>
      </c>
      <c r="F72" s="55" t="s">
        <v>280</v>
      </c>
    </row>
    <row r="73" spans="2:9" ht="30" customHeight="1" thickBot="1">
      <c r="B73" s="238"/>
      <c r="C73" s="56" t="s">
        <v>41</v>
      </c>
      <c r="D73" s="57" t="s">
        <v>69</v>
      </c>
      <c r="E73" s="58" t="s">
        <v>42</v>
      </c>
      <c r="F73" s="64" t="s">
        <v>281</v>
      </c>
    </row>
    <row r="74" spans="2:9" ht="14.25" thickBot="1"/>
    <row r="75" spans="2:9" ht="30" customHeight="1">
      <c r="B75" s="236" t="s">
        <v>34</v>
      </c>
      <c r="C75" s="45" t="s">
        <v>35</v>
      </c>
      <c r="D75" s="239" t="s">
        <v>282</v>
      </c>
      <c r="E75" s="240"/>
      <c r="F75" s="241"/>
    </row>
    <row r="76" spans="2:9" ht="30" customHeight="1">
      <c r="B76" s="237"/>
      <c r="C76" s="46" t="s">
        <v>36</v>
      </c>
      <c r="D76" s="47">
        <v>2107380</v>
      </c>
      <c r="E76" s="48" t="s">
        <v>94</v>
      </c>
      <c r="F76" s="49">
        <v>1898000</v>
      </c>
    </row>
    <row r="77" spans="2:9" ht="30" customHeight="1">
      <c r="B77" s="237"/>
      <c r="C77" s="46" t="s">
        <v>37</v>
      </c>
      <c r="D77" s="50">
        <f>(+F77/D76)*100%</f>
        <v>0.90064440205373497</v>
      </c>
      <c r="E77" s="48" t="s">
        <v>16</v>
      </c>
      <c r="F77" s="109">
        <f>F76</f>
        <v>1898000</v>
      </c>
    </row>
    <row r="78" spans="2:9" ht="30" customHeight="1">
      <c r="B78" s="237"/>
      <c r="C78" s="46" t="s">
        <v>15</v>
      </c>
      <c r="D78" s="51" t="s">
        <v>290</v>
      </c>
      <c r="E78" s="52" t="s">
        <v>55</v>
      </c>
      <c r="F78" s="53" t="s">
        <v>291</v>
      </c>
    </row>
    <row r="79" spans="2:9" ht="30" customHeight="1">
      <c r="B79" s="237"/>
      <c r="C79" s="46" t="s">
        <v>38</v>
      </c>
      <c r="D79" s="54" t="s">
        <v>68</v>
      </c>
      <c r="E79" s="52" t="s">
        <v>39</v>
      </c>
      <c r="F79" s="55" t="s">
        <v>292</v>
      </c>
      <c r="I79" t="s">
        <v>104</v>
      </c>
    </row>
    <row r="80" spans="2:9" ht="30" customHeight="1">
      <c r="B80" s="237"/>
      <c r="C80" s="46" t="s">
        <v>40</v>
      </c>
      <c r="D80" s="54" t="s">
        <v>93</v>
      </c>
      <c r="E80" s="52" t="s">
        <v>18</v>
      </c>
      <c r="F80" s="55" t="s">
        <v>270</v>
      </c>
    </row>
    <row r="81" spans="2:9" ht="30" customHeight="1" thickBot="1">
      <c r="B81" s="238"/>
      <c r="C81" s="56" t="s">
        <v>41</v>
      </c>
      <c r="D81" s="57" t="s">
        <v>69</v>
      </c>
      <c r="E81" s="58" t="s">
        <v>42</v>
      </c>
      <c r="F81" s="64" t="s">
        <v>283</v>
      </c>
    </row>
    <row r="82" spans="2:9" ht="14.25" thickBot="1"/>
    <row r="83" spans="2:9" ht="30" customHeight="1">
      <c r="B83" s="236" t="s">
        <v>34</v>
      </c>
      <c r="C83" s="45" t="s">
        <v>35</v>
      </c>
      <c r="D83" s="239" t="s">
        <v>284</v>
      </c>
      <c r="E83" s="240"/>
      <c r="F83" s="241"/>
    </row>
    <row r="84" spans="2:9" ht="30" customHeight="1">
      <c r="B84" s="237"/>
      <c r="C84" s="46" t="s">
        <v>36</v>
      </c>
      <c r="D84" s="47">
        <v>4400000</v>
      </c>
      <c r="E84" s="48" t="s">
        <v>94</v>
      </c>
      <c r="F84" s="49">
        <v>3960000</v>
      </c>
    </row>
    <row r="85" spans="2:9" ht="30" customHeight="1">
      <c r="B85" s="237"/>
      <c r="C85" s="46" t="s">
        <v>37</v>
      </c>
      <c r="D85" s="50">
        <f>(+F85/D84)*100%</f>
        <v>0.9</v>
      </c>
      <c r="E85" s="48" t="s">
        <v>16</v>
      </c>
      <c r="F85" s="109">
        <f>F84</f>
        <v>3960000</v>
      </c>
    </row>
    <row r="86" spans="2:9" ht="30" customHeight="1">
      <c r="B86" s="237"/>
      <c r="C86" s="46" t="s">
        <v>15</v>
      </c>
      <c r="D86" s="51" t="s">
        <v>290</v>
      </c>
      <c r="E86" s="52" t="s">
        <v>55</v>
      </c>
      <c r="F86" s="53" t="s">
        <v>295</v>
      </c>
    </row>
    <row r="87" spans="2:9" ht="30" customHeight="1">
      <c r="B87" s="237"/>
      <c r="C87" s="46" t="s">
        <v>38</v>
      </c>
      <c r="D87" s="54" t="s">
        <v>68</v>
      </c>
      <c r="E87" s="52" t="s">
        <v>39</v>
      </c>
      <c r="F87" s="55" t="s">
        <v>296</v>
      </c>
      <c r="I87" t="s">
        <v>104</v>
      </c>
    </row>
    <row r="88" spans="2:9" ht="30" customHeight="1">
      <c r="B88" s="237"/>
      <c r="C88" s="46" t="s">
        <v>40</v>
      </c>
      <c r="D88" s="54" t="s">
        <v>93</v>
      </c>
      <c r="E88" s="52" t="s">
        <v>18</v>
      </c>
      <c r="F88" s="55" t="s">
        <v>293</v>
      </c>
    </row>
    <row r="89" spans="2:9" ht="30" customHeight="1" thickBot="1">
      <c r="B89" s="238"/>
      <c r="C89" s="56" t="s">
        <v>41</v>
      </c>
      <c r="D89" s="57" t="s">
        <v>69</v>
      </c>
      <c r="E89" s="58" t="s">
        <v>42</v>
      </c>
      <c r="F89" s="64" t="s">
        <v>285</v>
      </c>
    </row>
    <row r="90" spans="2:9" ht="14.25" thickBot="1"/>
    <row r="91" spans="2:9" ht="30" customHeight="1">
      <c r="B91" s="236" t="s">
        <v>34</v>
      </c>
      <c r="C91" s="45" t="s">
        <v>35</v>
      </c>
      <c r="D91" s="239" t="s">
        <v>286</v>
      </c>
      <c r="E91" s="240"/>
      <c r="F91" s="241"/>
    </row>
    <row r="92" spans="2:9" ht="30" customHeight="1">
      <c r="B92" s="237"/>
      <c r="C92" s="46" t="s">
        <v>36</v>
      </c>
      <c r="D92" s="47">
        <v>4800000</v>
      </c>
      <c r="E92" s="48" t="s">
        <v>94</v>
      </c>
      <c r="F92" s="49">
        <v>4500000</v>
      </c>
    </row>
    <row r="93" spans="2:9" ht="30" customHeight="1">
      <c r="B93" s="237"/>
      <c r="C93" s="46" t="s">
        <v>37</v>
      </c>
      <c r="D93" s="50">
        <f>(+F93/D92)*100%</f>
        <v>0.9375</v>
      </c>
      <c r="E93" s="48" t="s">
        <v>16</v>
      </c>
      <c r="F93" s="109">
        <f>F92</f>
        <v>4500000</v>
      </c>
    </row>
    <row r="94" spans="2:9" ht="30" customHeight="1">
      <c r="B94" s="237"/>
      <c r="C94" s="46" t="s">
        <v>15</v>
      </c>
      <c r="D94" s="51" t="s">
        <v>279</v>
      </c>
      <c r="E94" s="52" t="s">
        <v>55</v>
      </c>
      <c r="F94" s="53" t="s">
        <v>297</v>
      </c>
    </row>
    <row r="95" spans="2:9" ht="30" customHeight="1">
      <c r="B95" s="237"/>
      <c r="C95" s="46" t="s">
        <v>38</v>
      </c>
      <c r="D95" s="54" t="s">
        <v>68</v>
      </c>
      <c r="E95" s="52" t="s">
        <v>39</v>
      </c>
      <c r="F95" s="55" t="s">
        <v>298</v>
      </c>
      <c r="I95" t="s">
        <v>104</v>
      </c>
    </row>
    <row r="96" spans="2:9" ht="30" customHeight="1">
      <c r="B96" s="237"/>
      <c r="C96" s="46" t="s">
        <v>40</v>
      </c>
      <c r="D96" s="54" t="s">
        <v>93</v>
      </c>
      <c r="E96" s="52" t="s">
        <v>18</v>
      </c>
      <c r="F96" s="55" t="s">
        <v>294</v>
      </c>
    </row>
    <row r="97" spans="2:9" ht="30" customHeight="1" thickBot="1">
      <c r="B97" s="238"/>
      <c r="C97" s="56" t="s">
        <v>41</v>
      </c>
      <c r="D97" s="57" t="s">
        <v>69</v>
      </c>
      <c r="E97" s="58" t="s">
        <v>42</v>
      </c>
      <c r="F97" s="64" t="s">
        <v>287</v>
      </c>
    </row>
    <row r="98" spans="2:9" ht="14.25" hidden="1" thickBot="1"/>
    <row r="99" spans="2:9" ht="30" hidden="1" customHeight="1">
      <c r="B99" s="236" t="s">
        <v>34</v>
      </c>
      <c r="C99" s="45" t="s">
        <v>35</v>
      </c>
      <c r="D99" s="239" t="s">
        <v>288</v>
      </c>
      <c r="E99" s="240"/>
      <c r="F99" s="241"/>
    </row>
    <row r="100" spans="2:9" ht="30" hidden="1" customHeight="1">
      <c r="B100" s="237"/>
      <c r="C100" s="46" t="s">
        <v>36</v>
      </c>
      <c r="D100" s="47"/>
      <c r="E100" s="48" t="s">
        <v>94</v>
      </c>
      <c r="F100" s="49"/>
    </row>
    <row r="101" spans="2:9" ht="30" hidden="1" customHeight="1">
      <c r="B101" s="237"/>
      <c r="C101" s="46" t="s">
        <v>37</v>
      </c>
      <c r="D101" s="50" t="e">
        <f>(+F101/D100)*100%</f>
        <v>#DIV/0!</v>
      </c>
      <c r="E101" s="48" t="s">
        <v>16</v>
      </c>
      <c r="F101" s="109">
        <f>F100</f>
        <v>0</v>
      </c>
    </row>
    <row r="102" spans="2:9" ht="30" hidden="1" customHeight="1">
      <c r="B102" s="237"/>
      <c r="C102" s="46" t="s">
        <v>15</v>
      </c>
      <c r="D102" s="51"/>
      <c r="E102" s="52" t="s">
        <v>55</v>
      </c>
      <c r="F102" s="109"/>
    </row>
    <row r="103" spans="2:9" ht="30" hidden="1" customHeight="1">
      <c r="B103" s="237"/>
      <c r="C103" s="46" t="s">
        <v>38</v>
      </c>
      <c r="D103" s="54" t="s">
        <v>68</v>
      </c>
      <c r="E103" s="52" t="s">
        <v>39</v>
      </c>
      <c r="F103" s="55"/>
      <c r="I103" t="s">
        <v>104</v>
      </c>
    </row>
    <row r="104" spans="2:9" ht="30" hidden="1" customHeight="1">
      <c r="B104" s="237"/>
      <c r="C104" s="46" t="s">
        <v>40</v>
      </c>
      <c r="D104" s="54" t="s">
        <v>93</v>
      </c>
      <c r="E104" s="52" t="s">
        <v>18</v>
      </c>
      <c r="F104" s="55" t="s">
        <v>273</v>
      </c>
    </row>
    <row r="105" spans="2:9" ht="30" hidden="1" customHeight="1" thickBot="1">
      <c r="B105" s="238"/>
      <c r="C105" s="56" t="s">
        <v>41</v>
      </c>
      <c r="D105" s="57" t="s">
        <v>69</v>
      </c>
      <c r="E105" s="58" t="s">
        <v>42</v>
      </c>
      <c r="F105" s="64" t="s">
        <v>289</v>
      </c>
    </row>
    <row r="107" spans="2:9" ht="30" hidden="1" customHeight="1">
      <c r="B107" s="236" t="s">
        <v>34</v>
      </c>
      <c r="C107" s="45" t="s">
        <v>35</v>
      </c>
      <c r="D107" s="239"/>
      <c r="E107" s="240"/>
      <c r="F107" s="241"/>
    </row>
    <row r="108" spans="2:9" ht="30" hidden="1" customHeight="1">
      <c r="B108" s="237"/>
      <c r="C108" s="46" t="s">
        <v>36</v>
      </c>
      <c r="D108" s="47"/>
      <c r="E108" s="48" t="s">
        <v>94</v>
      </c>
      <c r="F108" s="49"/>
    </row>
    <row r="109" spans="2:9" ht="30" hidden="1" customHeight="1">
      <c r="B109" s="237"/>
      <c r="C109" s="46" t="s">
        <v>37</v>
      </c>
      <c r="D109" s="50" t="e">
        <f>(+F109/D108)*100%</f>
        <v>#DIV/0!</v>
      </c>
      <c r="E109" s="48" t="s">
        <v>16</v>
      </c>
      <c r="F109" s="109">
        <f>F108</f>
        <v>0</v>
      </c>
    </row>
    <row r="110" spans="2:9" ht="30" hidden="1" customHeight="1">
      <c r="B110" s="237"/>
      <c r="C110" s="46" t="s">
        <v>15</v>
      </c>
      <c r="D110" s="51"/>
      <c r="E110" s="52" t="s">
        <v>55</v>
      </c>
      <c r="F110" s="109"/>
    </row>
    <row r="111" spans="2:9" ht="30" hidden="1" customHeight="1">
      <c r="B111" s="237"/>
      <c r="C111" s="46" t="s">
        <v>38</v>
      </c>
      <c r="D111" s="54" t="s">
        <v>68</v>
      </c>
      <c r="E111" s="52" t="s">
        <v>39</v>
      </c>
      <c r="F111" s="55"/>
      <c r="I111" t="s">
        <v>104</v>
      </c>
    </row>
    <row r="112" spans="2:9" ht="30" hidden="1" customHeight="1">
      <c r="B112" s="237"/>
      <c r="C112" s="46" t="s">
        <v>40</v>
      </c>
      <c r="D112" s="54" t="s">
        <v>93</v>
      </c>
      <c r="E112" s="52" t="s">
        <v>18</v>
      </c>
      <c r="F112" s="55"/>
    </row>
    <row r="113" spans="2:9" ht="30" hidden="1" customHeight="1" thickBot="1">
      <c r="B113" s="238"/>
      <c r="C113" s="56" t="s">
        <v>41</v>
      </c>
      <c r="D113" s="57" t="s">
        <v>69</v>
      </c>
      <c r="E113" s="58" t="s">
        <v>42</v>
      </c>
      <c r="F113" s="64"/>
    </row>
    <row r="114" spans="2:9" ht="14.25" hidden="1" thickBot="1"/>
    <row r="115" spans="2:9" ht="30" hidden="1" customHeight="1">
      <c r="B115" s="236" t="s">
        <v>34</v>
      </c>
      <c r="C115" s="45" t="s">
        <v>35</v>
      </c>
      <c r="D115" s="239"/>
      <c r="E115" s="240"/>
      <c r="F115" s="241"/>
    </row>
    <row r="116" spans="2:9" ht="30" hidden="1" customHeight="1">
      <c r="B116" s="237"/>
      <c r="C116" s="46" t="s">
        <v>36</v>
      </c>
      <c r="D116" s="47"/>
      <c r="E116" s="48" t="s">
        <v>94</v>
      </c>
      <c r="F116" s="49"/>
    </row>
    <row r="117" spans="2:9" ht="30" hidden="1" customHeight="1">
      <c r="B117" s="237"/>
      <c r="C117" s="46" t="s">
        <v>37</v>
      </c>
      <c r="D117" s="50" t="e">
        <f>(+F117/D116)*100%</f>
        <v>#DIV/0!</v>
      </c>
      <c r="E117" s="48" t="s">
        <v>16</v>
      </c>
      <c r="F117" s="109">
        <f>F116</f>
        <v>0</v>
      </c>
    </row>
    <row r="118" spans="2:9" ht="30" hidden="1" customHeight="1">
      <c r="B118" s="237"/>
      <c r="C118" s="46" t="s">
        <v>15</v>
      </c>
      <c r="D118" s="51"/>
      <c r="E118" s="52" t="s">
        <v>55</v>
      </c>
      <c r="F118" s="53"/>
    </row>
    <row r="119" spans="2:9" ht="30" hidden="1" customHeight="1">
      <c r="B119" s="237"/>
      <c r="C119" s="46" t="s">
        <v>38</v>
      </c>
      <c r="D119" s="54" t="s">
        <v>68</v>
      </c>
      <c r="E119" s="52" t="s">
        <v>39</v>
      </c>
      <c r="F119" s="55"/>
      <c r="I119" t="s">
        <v>104</v>
      </c>
    </row>
    <row r="120" spans="2:9" ht="30" hidden="1" customHeight="1">
      <c r="B120" s="237"/>
      <c r="C120" s="46" t="s">
        <v>40</v>
      </c>
      <c r="D120" s="54" t="s">
        <v>93</v>
      </c>
      <c r="E120" s="52" t="s">
        <v>18</v>
      </c>
      <c r="F120" s="55"/>
    </row>
    <row r="121" spans="2:9" ht="30" hidden="1" customHeight="1" thickBot="1">
      <c r="B121" s="238"/>
      <c r="C121" s="56" t="s">
        <v>41</v>
      </c>
      <c r="D121" s="57" t="s">
        <v>69</v>
      </c>
      <c r="E121" s="58" t="s">
        <v>42</v>
      </c>
      <c r="F121" s="64"/>
    </row>
    <row r="122" spans="2:9" ht="14.25" hidden="1" thickBot="1"/>
    <row r="123" spans="2:9" ht="30" hidden="1" customHeight="1">
      <c r="B123" s="236" t="s">
        <v>34</v>
      </c>
      <c r="C123" s="45" t="s">
        <v>35</v>
      </c>
      <c r="D123" s="239"/>
      <c r="E123" s="240"/>
      <c r="F123" s="241"/>
    </row>
    <row r="124" spans="2:9" ht="30" hidden="1" customHeight="1">
      <c r="B124" s="237"/>
      <c r="C124" s="46" t="s">
        <v>36</v>
      </c>
      <c r="D124" s="47"/>
      <c r="E124" s="48" t="s">
        <v>94</v>
      </c>
      <c r="F124" s="49"/>
    </row>
    <row r="125" spans="2:9" ht="30" hidden="1" customHeight="1">
      <c r="B125" s="237"/>
      <c r="C125" s="46" t="s">
        <v>37</v>
      </c>
      <c r="D125" s="50" t="e">
        <f>(+F125/D124)*100%</f>
        <v>#DIV/0!</v>
      </c>
      <c r="E125" s="48" t="s">
        <v>16</v>
      </c>
      <c r="F125" s="109">
        <f>F124</f>
        <v>0</v>
      </c>
    </row>
    <row r="126" spans="2:9" ht="30" hidden="1" customHeight="1">
      <c r="B126" s="237"/>
      <c r="C126" s="46" t="s">
        <v>15</v>
      </c>
      <c r="D126" s="51"/>
      <c r="E126" s="52" t="s">
        <v>55</v>
      </c>
      <c r="F126" s="53"/>
    </row>
    <row r="127" spans="2:9" ht="30" hidden="1" customHeight="1">
      <c r="B127" s="237"/>
      <c r="C127" s="46" t="s">
        <v>38</v>
      </c>
      <c r="D127" s="54" t="s">
        <v>68</v>
      </c>
      <c r="E127" s="52" t="s">
        <v>39</v>
      </c>
      <c r="F127" s="55"/>
      <c r="I127" t="s">
        <v>104</v>
      </c>
    </row>
    <row r="128" spans="2:9" ht="30" hidden="1" customHeight="1">
      <c r="B128" s="237"/>
      <c r="C128" s="46" t="s">
        <v>40</v>
      </c>
      <c r="D128" s="54" t="s">
        <v>93</v>
      </c>
      <c r="E128" s="52" t="s">
        <v>18</v>
      </c>
      <c r="F128" s="55"/>
    </row>
    <row r="129" spans="2:6" ht="30" hidden="1" customHeight="1" thickBot="1">
      <c r="B129" s="238"/>
      <c r="C129" s="56" t="s">
        <v>41</v>
      </c>
      <c r="D129" s="57" t="s">
        <v>69</v>
      </c>
      <c r="E129" s="58" t="s">
        <v>42</v>
      </c>
      <c r="F129" s="64"/>
    </row>
    <row r="130" spans="2:6" hidden="1"/>
  </sheetData>
  <mergeCells count="33"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23:B129"/>
    <mergeCell ref="D123:F123"/>
    <mergeCell ref="B99:B105"/>
    <mergeCell ref="D99:F99"/>
    <mergeCell ref="B107:B113"/>
    <mergeCell ref="D107:F107"/>
    <mergeCell ref="B115:B121"/>
    <mergeCell ref="D115:F115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77"/>
  <sheetViews>
    <sheetView zoomScale="90" zoomScaleNormal="90" workbookViewId="0">
      <selection activeCell="B1" sqref="B1:G1"/>
    </sheetView>
  </sheetViews>
  <sheetFormatPr defaultRowHeight="13.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>
      <c r="B1" s="231" t="s">
        <v>11</v>
      </c>
      <c r="C1" s="231"/>
      <c r="D1" s="231"/>
      <c r="E1" s="231"/>
      <c r="F1" s="231"/>
      <c r="G1" s="231"/>
    </row>
    <row r="2" spans="2:12" ht="15" customHeight="1" thickBot="1">
      <c r="B2" s="93" t="s">
        <v>133</v>
      </c>
      <c r="C2" s="30"/>
      <c r="D2" s="31"/>
      <c r="E2" s="31"/>
      <c r="F2" s="22"/>
      <c r="G2" s="32" t="s">
        <v>103</v>
      </c>
    </row>
    <row r="3" spans="2:12" ht="24.95" customHeight="1">
      <c r="B3" s="59" t="s">
        <v>14</v>
      </c>
      <c r="C3" s="262" t="str">
        <f>계약현황공개!D3</f>
        <v>제1회 유스올림피아드 로봇 대회 운영 용역</v>
      </c>
      <c r="D3" s="263"/>
      <c r="E3" s="263"/>
      <c r="F3" s="263"/>
      <c r="G3" s="264"/>
    </row>
    <row r="4" spans="2:12" ht="24.95" customHeight="1">
      <c r="B4" s="265" t="s">
        <v>22</v>
      </c>
      <c r="C4" s="268" t="s">
        <v>15</v>
      </c>
      <c r="D4" s="268" t="s">
        <v>55</v>
      </c>
      <c r="E4" s="60" t="s">
        <v>23</v>
      </c>
      <c r="F4" s="60" t="s">
        <v>16</v>
      </c>
      <c r="G4" s="61" t="s">
        <v>71</v>
      </c>
    </row>
    <row r="5" spans="2:12" ht="24.95" customHeight="1">
      <c r="B5" s="266"/>
      <c r="C5" s="269"/>
      <c r="D5" s="269"/>
      <c r="E5" s="60" t="s">
        <v>24</v>
      </c>
      <c r="F5" s="60" t="s">
        <v>17</v>
      </c>
      <c r="G5" s="61" t="s">
        <v>25</v>
      </c>
    </row>
    <row r="6" spans="2:12" ht="24.95" customHeight="1">
      <c r="B6" s="266"/>
      <c r="C6" s="270" t="str">
        <f>계약현황공개!D6</f>
        <v>2025.09.02.</v>
      </c>
      <c r="D6" s="272" t="str">
        <f>계약현황공개!F6</f>
        <v>2025.09.14.~2025.09.20.</v>
      </c>
      <c r="E6" s="278">
        <f>계약현황공개!D4</f>
        <v>12000000</v>
      </c>
      <c r="F6" s="278">
        <f>계약현황공개!F4</f>
        <v>11500000</v>
      </c>
      <c r="G6" s="280">
        <f>F6/E6</f>
        <v>0.95833333333333337</v>
      </c>
    </row>
    <row r="7" spans="2:12" ht="24.95" customHeight="1">
      <c r="B7" s="267"/>
      <c r="C7" s="271"/>
      <c r="D7" s="273"/>
      <c r="E7" s="279"/>
      <c r="F7" s="279"/>
      <c r="G7" s="281"/>
      <c r="L7" t="s">
        <v>95</v>
      </c>
    </row>
    <row r="8" spans="2:12" ht="24.95" customHeight="1">
      <c r="B8" s="245" t="s">
        <v>18</v>
      </c>
      <c r="C8" s="68" t="s">
        <v>19</v>
      </c>
      <c r="D8" s="68" t="s">
        <v>28</v>
      </c>
      <c r="E8" s="247" t="s">
        <v>20</v>
      </c>
      <c r="F8" s="248"/>
      <c r="G8" s="249"/>
    </row>
    <row r="9" spans="2:12" ht="24.95" customHeight="1">
      <c r="B9" s="246"/>
      <c r="C9" s="69" t="str">
        <f>계약현황공개!F8</f>
        <v>서울대로봇교육연구회</v>
      </c>
      <c r="D9" s="70" t="s">
        <v>179</v>
      </c>
      <c r="E9" s="250" t="str">
        <f>계약현황공개!F9</f>
        <v>경기도 성님시 분당구 판교로 372 703호(삼평동, 스타식스코아1)</v>
      </c>
      <c r="F9" s="251"/>
      <c r="G9" s="252"/>
    </row>
    <row r="10" spans="2:12" ht="24.95" customHeight="1">
      <c r="B10" s="62" t="s">
        <v>27</v>
      </c>
      <c r="C10" s="253" t="s">
        <v>70</v>
      </c>
      <c r="D10" s="254"/>
      <c r="E10" s="254"/>
      <c r="F10" s="254"/>
      <c r="G10" s="255"/>
    </row>
    <row r="11" spans="2:12" ht="24.95" customHeight="1">
      <c r="B11" s="62" t="s">
        <v>26</v>
      </c>
      <c r="C11" s="256" t="s">
        <v>133</v>
      </c>
      <c r="D11" s="257"/>
      <c r="E11" s="257"/>
      <c r="F11" s="257"/>
      <c r="G11" s="258"/>
    </row>
    <row r="12" spans="2:12" ht="24.95" customHeight="1" thickBot="1">
      <c r="B12" s="63" t="s">
        <v>21</v>
      </c>
      <c r="C12" s="259" t="s">
        <v>132</v>
      </c>
      <c r="D12" s="260"/>
      <c r="E12" s="260"/>
      <c r="F12" s="260"/>
      <c r="G12" s="261"/>
    </row>
    <row r="13" spans="2:12" ht="14.25" thickBot="1"/>
    <row r="14" spans="2:12" ht="24.95" customHeight="1">
      <c r="B14" s="59" t="s">
        <v>14</v>
      </c>
      <c r="C14" s="262" t="str">
        <f>계약현황공개!D11</f>
        <v>9월 방과후아카데미 주말전문체험 「놀러온 토요일」 이동차량 임차</v>
      </c>
      <c r="D14" s="263"/>
      <c r="E14" s="263"/>
      <c r="F14" s="263"/>
      <c r="G14" s="264"/>
    </row>
    <row r="15" spans="2:12" ht="24.95" customHeight="1">
      <c r="B15" s="265" t="s">
        <v>22</v>
      </c>
      <c r="C15" s="268" t="s">
        <v>15</v>
      </c>
      <c r="D15" s="268" t="s">
        <v>55</v>
      </c>
      <c r="E15" s="60" t="s">
        <v>23</v>
      </c>
      <c r="F15" s="60" t="s">
        <v>16</v>
      </c>
      <c r="G15" s="61" t="s">
        <v>71</v>
      </c>
    </row>
    <row r="16" spans="2:12" ht="24.95" customHeight="1">
      <c r="B16" s="266"/>
      <c r="C16" s="269"/>
      <c r="D16" s="269"/>
      <c r="E16" s="60" t="s">
        <v>24</v>
      </c>
      <c r="F16" s="60" t="s">
        <v>17</v>
      </c>
      <c r="G16" s="61" t="s">
        <v>25</v>
      </c>
    </row>
    <row r="17" spans="2:12" ht="24.95" customHeight="1">
      <c r="B17" s="266"/>
      <c r="C17" s="270" t="str">
        <f>계약현황공개!D14</f>
        <v>2025.09.03.</v>
      </c>
      <c r="D17" s="272" t="str">
        <f>계약현황공개!F14</f>
        <v>2025.09.20.</v>
      </c>
      <c r="E17" s="278">
        <f>계약현황공개!D12</f>
        <v>700000</v>
      </c>
      <c r="F17" s="278">
        <f>계약현황공개!F13</f>
        <v>660000</v>
      </c>
      <c r="G17" s="280">
        <f>F17/E17</f>
        <v>0.94285714285714284</v>
      </c>
    </row>
    <row r="18" spans="2:12" ht="24.95" customHeight="1">
      <c r="B18" s="267"/>
      <c r="C18" s="271"/>
      <c r="D18" s="273"/>
      <c r="E18" s="279"/>
      <c r="F18" s="279"/>
      <c r="G18" s="281"/>
      <c r="L18" t="s">
        <v>95</v>
      </c>
    </row>
    <row r="19" spans="2:12" ht="24.95" customHeight="1">
      <c r="B19" s="245" t="s">
        <v>18</v>
      </c>
      <c r="C19" s="68" t="s">
        <v>19</v>
      </c>
      <c r="D19" s="68" t="s">
        <v>28</v>
      </c>
      <c r="E19" s="247" t="s">
        <v>20</v>
      </c>
      <c r="F19" s="248"/>
      <c r="G19" s="249"/>
    </row>
    <row r="20" spans="2:12" ht="24.95" customHeight="1">
      <c r="B20" s="246"/>
      <c r="C20" s="69" t="str">
        <f>계약현황공개!F16</f>
        <v>주식회사 선진항공여행사</v>
      </c>
      <c r="D20" s="70" t="s">
        <v>213</v>
      </c>
      <c r="E20" s="250" t="str">
        <f>계약현황공개!F17</f>
        <v>경기도 성남시 분당구 서현로 170(서현동, 풍림아이원플러스오피스 디동 1501호)</v>
      </c>
      <c r="F20" s="251"/>
      <c r="G20" s="252"/>
    </row>
    <row r="21" spans="2:12" ht="24.95" customHeight="1">
      <c r="B21" s="62" t="s">
        <v>27</v>
      </c>
      <c r="C21" s="253" t="s">
        <v>70</v>
      </c>
      <c r="D21" s="254"/>
      <c r="E21" s="254"/>
      <c r="F21" s="254"/>
      <c r="G21" s="255"/>
    </row>
    <row r="22" spans="2:12" ht="24.95" customHeight="1">
      <c r="B22" s="62" t="s">
        <v>26</v>
      </c>
      <c r="C22" s="256" t="s">
        <v>133</v>
      </c>
      <c r="D22" s="257"/>
      <c r="E22" s="257"/>
      <c r="F22" s="257"/>
      <c r="G22" s="258"/>
    </row>
    <row r="23" spans="2:12" ht="24.95" customHeight="1" thickBot="1">
      <c r="B23" s="63" t="s">
        <v>21</v>
      </c>
      <c r="C23" s="259" t="s">
        <v>132</v>
      </c>
      <c r="D23" s="260"/>
      <c r="E23" s="260"/>
      <c r="F23" s="260"/>
      <c r="G23" s="261"/>
    </row>
    <row r="24" spans="2:12" ht="14.25" thickBot="1"/>
    <row r="25" spans="2:12" ht="24.95" customHeight="1">
      <c r="B25" s="59" t="s">
        <v>14</v>
      </c>
      <c r="C25" s="262" t="str">
        <f>계약현황공개!D19</f>
        <v>2025. 성남시청소년어울림마당 도파민스테이션 물품 임차</v>
      </c>
      <c r="D25" s="263"/>
      <c r="E25" s="263"/>
      <c r="F25" s="263"/>
      <c r="G25" s="264"/>
    </row>
    <row r="26" spans="2:12" ht="24.95" customHeight="1">
      <c r="B26" s="265" t="s">
        <v>22</v>
      </c>
      <c r="C26" s="268" t="s">
        <v>15</v>
      </c>
      <c r="D26" s="268" t="s">
        <v>55</v>
      </c>
      <c r="E26" s="60" t="s">
        <v>23</v>
      </c>
      <c r="F26" s="60" t="s">
        <v>16</v>
      </c>
      <c r="G26" s="61" t="s">
        <v>71</v>
      </c>
    </row>
    <row r="27" spans="2:12" ht="24.95" customHeight="1">
      <c r="B27" s="266"/>
      <c r="C27" s="269"/>
      <c r="D27" s="269"/>
      <c r="E27" s="60" t="s">
        <v>24</v>
      </c>
      <c r="F27" s="60" t="s">
        <v>17</v>
      </c>
      <c r="G27" s="61" t="s">
        <v>25</v>
      </c>
    </row>
    <row r="28" spans="2:12" ht="24.95" customHeight="1">
      <c r="B28" s="266"/>
      <c r="C28" s="270" t="str">
        <f>계약현황공개!D22</f>
        <v>2025.09.08.</v>
      </c>
      <c r="D28" s="272" t="str">
        <f>계약현황공개!F22</f>
        <v>2025.09.19.~2025.09.20.</v>
      </c>
      <c r="E28" s="278">
        <f>계약현황공개!D20</f>
        <v>680000</v>
      </c>
      <c r="F28" s="278">
        <f>계약현황공개!F21</f>
        <v>655000</v>
      </c>
      <c r="G28" s="280">
        <f>F28/E28</f>
        <v>0.96323529411764708</v>
      </c>
    </row>
    <row r="29" spans="2:12" ht="24.95" customHeight="1">
      <c r="B29" s="267"/>
      <c r="C29" s="271"/>
      <c r="D29" s="273"/>
      <c r="E29" s="279"/>
      <c r="F29" s="279"/>
      <c r="G29" s="281"/>
      <c r="L29" t="s">
        <v>95</v>
      </c>
    </row>
    <row r="30" spans="2:12" ht="24.95" customHeight="1">
      <c r="B30" s="245" t="s">
        <v>18</v>
      </c>
      <c r="C30" s="68" t="s">
        <v>19</v>
      </c>
      <c r="D30" s="68" t="s">
        <v>28</v>
      </c>
      <c r="E30" s="247" t="s">
        <v>20</v>
      </c>
      <c r="F30" s="248"/>
      <c r="G30" s="249"/>
    </row>
    <row r="31" spans="2:12" ht="24.95" customHeight="1">
      <c r="B31" s="246"/>
      <c r="C31" s="69" t="str">
        <f>계약현황공개!F24</f>
        <v>이엔알플러스</v>
      </c>
      <c r="D31" s="70" t="s">
        <v>214</v>
      </c>
      <c r="E31" s="250" t="str">
        <f>계약현황공개!F25</f>
        <v>경기도 남양주시 양정로219번길 97(이패동 4, 5)</v>
      </c>
      <c r="F31" s="251"/>
      <c r="G31" s="252"/>
    </row>
    <row r="32" spans="2:12" ht="24.95" customHeight="1">
      <c r="B32" s="62" t="s">
        <v>27</v>
      </c>
      <c r="C32" s="253" t="s">
        <v>70</v>
      </c>
      <c r="D32" s="254"/>
      <c r="E32" s="254"/>
      <c r="F32" s="254"/>
      <c r="G32" s="255"/>
    </row>
    <row r="33" spans="2:12" ht="24.95" customHeight="1">
      <c r="B33" s="62" t="s">
        <v>26</v>
      </c>
      <c r="C33" s="256" t="s">
        <v>133</v>
      </c>
      <c r="D33" s="257"/>
      <c r="E33" s="257"/>
      <c r="F33" s="257"/>
      <c r="G33" s="258"/>
    </row>
    <row r="34" spans="2:12" ht="24.95" customHeight="1" thickBot="1">
      <c r="B34" s="63" t="s">
        <v>21</v>
      </c>
      <c r="C34" s="259" t="s">
        <v>132</v>
      </c>
      <c r="D34" s="260"/>
      <c r="E34" s="260"/>
      <c r="F34" s="260"/>
      <c r="G34" s="261"/>
    </row>
    <row r="35" spans="2:12" ht="14.25" thickBot="1"/>
    <row r="36" spans="2:12" ht="24.95" customHeight="1">
      <c r="B36" s="59" t="s">
        <v>14</v>
      </c>
      <c r="C36" s="262" t="str">
        <f>계약현황공개!D27</f>
        <v>2025. 성남시청소년어울림마당 조명 설치</v>
      </c>
      <c r="D36" s="263"/>
      <c r="E36" s="263"/>
      <c r="F36" s="263"/>
      <c r="G36" s="264"/>
    </row>
    <row r="37" spans="2:12" ht="24.95" customHeight="1">
      <c r="B37" s="265" t="s">
        <v>22</v>
      </c>
      <c r="C37" s="268" t="s">
        <v>15</v>
      </c>
      <c r="D37" s="268" t="s">
        <v>55</v>
      </c>
      <c r="E37" s="60" t="s">
        <v>23</v>
      </c>
      <c r="F37" s="60" t="s">
        <v>16</v>
      </c>
      <c r="G37" s="61" t="s">
        <v>71</v>
      </c>
    </row>
    <row r="38" spans="2:12" ht="24.95" customHeight="1">
      <c r="B38" s="266"/>
      <c r="C38" s="269"/>
      <c r="D38" s="269"/>
      <c r="E38" s="60" t="s">
        <v>24</v>
      </c>
      <c r="F38" s="60" t="s">
        <v>17</v>
      </c>
      <c r="G38" s="61" t="s">
        <v>25</v>
      </c>
    </row>
    <row r="39" spans="2:12" ht="24.95" customHeight="1">
      <c r="B39" s="266"/>
      <c r="C39" s="270" t="str">
        <f>계약현황공개!D30</f>
        <v>2025.09.15.</v>
      </c>
      <c r="D39" s="272" t="str">
        <f>계약현황공개!F30</f>
        <v>2025.09.15.~2025.09.20.</v>
      </c>
      <c r="E39" s="278">
        <f>계약현황공개!D28</f>
        <v>6500000</v>
      </c>
      <c r="F39" s="278">
        <f>계약현황공개!F28</f>
        <v>5950000</v>
      </c>
      <c r="G39" s="280">
        <f>F39/E39</f>
        <v>0.91538461538461535</v>
      </c>
    </row>
    <row r="40" spans="2:12" ht="24.95" customHeight="1">
      <c r="B40" s="267"/>
      <c r="C40" s="271"/>
      <c r="D40" s="273"/>
      <c r="E40" s="279"/>
      <c r="F40" s="279"/>
      <c r="G40" s="281"/>
      <c r="L40" t="s">
        <v>95</v>
      </c>
    </row>
    <row r="41" spans="2:12" ht="24.95" customHeight="1">
      <c r="B41" s="245" t="s">
        <v>18</v>
      </c>
      <c r="C41" s="68" t="s">
        <v>19</v>
      </c>
      <c r="D41" s="68" t="s">
        <v>28</v>
      </c>
      <c r="E41" s="247" t="s">
        <v>20</v>
      </c>
      <c r="F41" s="248"/>
      <c r="G41" s="249"/>
    </row>
    <row r="42" spans="2:12" ht="24.95" customHeight="1">
      <c r="B42" s="246"/>
      <c r="C42" s="69" t="str">
        <f>계약현황공개!F32</f>
        <v>엘라이트(EL LIGHT)</v>
      </c>
      <c r="D42" s="70" t="s">
        <v>215</v>
      </c>
      <c r="E42" s="250" t="str">
        <f>계약현황공개!F33</f>
        <v>경기도 광주시 능평로 132-14(능평등)</v>
      </c>
      <c r="F42" s="251"/>
      <c r="G42" s="252"/>
    </row>
    <row r="43" spans="2:12" ht="24.95" customHeight="1">
      <c r="B43" s="62" t="s">
        <v>27</v>
      </c>
      <c r="C43" s="253" t="s">
        <v>70</v>
      </c>
      <c r="D43" s="254"/>
      <c r="E43" s="254"/>
      <c r="F43" s="254"/>
      <c r="G43" s="255"/>
    </row>
    <row r="44" spans="2:12" ht="24.95" customHeight="1">
      <c r="B44" s="62" t="s">
        <v>26</v>
      </c>
      <c r="C44" s="256" t="s">
        <v>133</v>
      </c>
      <c r="D44" s="257"/>
      <c r="E44" s="257"/>
      <c r="F44" s="257"/>
      <c r="G44" s="258"/>
    </row>
    <row r="45" spans="2:12" ht="24.95" customHeight="1" thickBot="1">
      <c r="B45" s="63" t="s">
        <v>21</v>
      </c>
      <c r="C45" s="259" t="s">
        <v>132</v>
      </c>
      <c r="D45" s="260"/>
      <c r="E45" s="260"/>
      <c r="F45" s="260"/>
      <c r="G45" s="261"/>
    </row>
    <row r="47" spans="2:12" ht="24.95" customHeight="1">
      <c r="B47" s="59" t="s">
        <v>14</v>
      </c>
      <c r="C47" s="262" t="str">
        <f>계약현황공개!D35</f>
        <v>2025. 성남시청소년어울림마당 텐트 임차</v>
      </c>
      <c r="D47" s="263"/>
      <c r="E47" s="263"/>
      <c r="F47" s="263"/>
      <c r="G47" s="264"/>
    </row>
    <row r="48" spans="2:12" ht="24.95" customHeight="1">
      <c r="B48" s="265" t="s">
        <v>22</v>
      </c>
      <c r="C48" s="268" t="s">
        <v>15</v>
      </c>
      <c r="D48" s="268" t="s">
        <v>55</v>
      </c>
      <c r="E48" s="60" t="s">
        <v>23</v>
      </c>
      <c r="F48" s="60" t="s">
        <v>16</v>
      </c>
      <c r="G48" s="61" t="s">
        <v>71</v>
      </c>
    </row>
    <row r="49" spans="2:12" ht="24.95" customHeight="1">
      <c r="B49" s="266"/>
      <c r="C49" s="269"/>
      <c r="D49" s="269"/>
      <c r="E49" s="60" t="s">
        <v>24</v>
      </c>
      <c r="F49" s="60" t="s">
        <v>17</v>
      </c>
      <c r="G49" s="61" t="s">
        <v>25</v>
      </c>
    </row>
    <row r="50" spans="2:12" ht="24.95" customHeight="1">
      <c r="B50" s="266"/>
      <c r="C50" s="270" t="str">
        <f>계약현황공개!D38</f>
        <v>2025.09.15.</v>
      </c>
      <c r="D50" s="272" t="str">
        <f>계약현황공개!F38</f>
        <v>2025.09.19.~2025.09.20.</v>
      </c>
      <c r="E50" s="278">
        <f>계약현황공개!D36</f>
        <v>990000</v>
      </c>
      <c r="F50" s="278">
        <f>계약현황공개!F36</f>
        <v>924000</v>
      </c>
      <c r="G50" s="276">
        <f>F50/E50</f>
        <v>0.93333333333333335</v>
      </c>
    </row>
    <row r="51" spans="2:12" ht="24.95" customHeight="1">
      <c r="B51" s="267"/>
      <c r="C51" s="271"/>
      <c r="D51" s="273"/>
      <c r="E51" s="279"/>
      <c r="F51" s="279"/>
      <c r="G51" s="277"/>
      <c r="L51" t="s">
        <v>95</v>
      </c>
    </row>
    <row r="52" spans="2:12" ht="24.95" customHeight="1">
      <c r="B52" s="245" t="s">
        <v>18</v>
      </c>
      <c r="C52" s="68" t="s">
        <v>19</v>
      </c>
      <c r="D52" s="68" t="s">
        <v>28</v>
      </c>
      <c r="E52" s="247" t="s">
        <v>20</v>
      </c>
      <c r="F52" s="248"/>
      <c r="G52" s="249"/>
    </row>
    <row r="53" spans="2:12" ht="24.95" customHeight="1">
      <c r="B53" s="246"/>
      <c r="C53" s="69" t="str">
        <f>계약현황공개!F40</f>
        <v>마케팅스토리(Marketing story)</v>
      </c>
      <c r="D53" s="70" t="s">
        <v>216</v>
      </c>
      <c r="E53" s="250" t="str">
        <f>계약현황공개!F41</f>
        <v>경기도 성남시 중원구 사기막골로 184,  A동 9층 905호(상대원동, 델리스빌딩)</v>
      </c>
      <c r="F53" s="251"/>
      <c r="G53" s="252"/>
    </row>
    <row r="54" spans="2:12" ht="24.95" customHeight="1">
      <c r="B54" s="62" t="s">
        <v>27</v>
      </c>
      <c r="C54" s="253" t="s">
        <v>70</v>
      </c>
      <c r="D54" s="254"/>
      <c r="E54" s="254"/>
      <c r="F54" s="254"/>
      <c r="G54" s="255"/>
    </row>
    <row r="55" spans="2:12" ht="24.95" customHeight="1">
      <c r="B55" s="62" t="s">
        <v>26</v>
      </c>
      <c r="C55" s="256" t="s">
        <v>133</v>
      </c>
      <c r="D55" s="257"/>
      <c r="E55" s="257"/>
      <c r="F55" s="257"/>
      <c r="G55" s="258"/>
    </row>
    <row r="56" spans="2:12" ht="24.95" customHeight="1" thickBot="1">
      <c r="B56" s="63" t="s">
        <v>21</v>
      </c>
      <c r="C56" s="259" t="s">
        <v>132</v>
      </c>
      <c r="D56" s="260"/>
      <c r="E56" s="260"/>
      <c r="F56" s="260"/>
      <c r="G56" s="261"/>
    </row>
    <row r="57" spans="2:12" ht="14.25" thickBot="1"/>
    <row r="58" spans="2:12" ht="24.95" customHeight="1">
      <c r="B58" s="59" t="s">
        <v>14</v>
      </c>
      <c r="C58" s="262" t="str">
        <f>계약현황공개!D43</f>
        <v>제1회 유스올림피아드, 청청페스티벌 현수막 제작</v>
      </c>
      <c r="D58" s="263"/>
      <c r="E58" s="263"/>
      <c r="F58" s="263"/>
      <c r="G58" s="264"/>
    </row>
    <row r="59" spans="2:12" ht="24.95" customHeight="1">
      <c r="B59" s="265" t="s">
        <v>22</v>
      </c>
      <c r="C59" s="268" t="s">
        <v>15</v>
      </c>
      <c r="D59" s="268" t="s">
        <v>55</v>
      </c>
      <c r="E59" s="60" t="s">
        <v>23</v>
      </c>
      <c r="F59" s="60" t="s">
        <v>16</v>
      </c>
      <c r="G59" s="61" t="s">
        <v>71</v>
      </c>
    </row>
    <row r="60" spans="2:12" ht="24.95" customHeight="1">
      <c r="B60" s="266"/>
      <c r="C60" s="269"/>
      <c r="D60" s="269"/>
      <c r="E60" s="60" t="s">
        <v>24</v>
      </c>
      <c r="F60" s="60" t="s">
        <v>17</v>
      </c>
      <c r="G60" s="61" t="s">
        <v>25</v>
      </c>
    </row>
    <row r="61" spans="2:12" ht="24.95" customHeight="1">
      <c r="B61" s="266"/>
      <c r="C61" s="270" t="str">
        <f>계약현황공개!D46</f>
        <v>2025.09.15.</v>
      </c>
      <c r="D61" s="272" t="str">
        <f>계약현황공개!F46</f>
        <v>2025.08.15.~2025.09.19.</v>
      </c>
      <c r="E61" s="278">
        <f>계약현황공개!D44</f>
        <v>2000000</v>
      </c>
      <c r="F61" s="278">
        <f>계약현황공개!F45</f>
        <v>1920000</v>
      </c>
      <c r="G61" s="276">
        <f>F61/E61</f>
        <v>0.96</v>
      </c>
    </row>
    <row r="62" spans="2:12" ht="24.95" customHeight="1">
      <c r="B62" s="267"/>
      <c r="C62" s="271"/>
      <c r="D62" s="273"/>
      <c r="E62" s="279"/>
      <c r="F62" s="279"/>
      <c r="G62" s="277"/>
      <c r="L62" t="s">
        <v>95</v>
      </c>
    </row>
    <row r="63" spans="2:12" ht="24.95" customHeight="1">
      <c r="B63" s="245" t="s">
        <v>18</v>
      </c>
      <c r="C63" s="68" t="s">
        <v>19</v>
      </c>
      <c r="D63" s="68" t="s">
        <v>28</v>
      </c>
      <c r="E63" s="247" t="s">
        <v>20</v>
      </c>
      <c r="F63" s="248"/>
      <c r="G63" s="249"/>
    </row>
    <row r="64" spans="2:12" ht="24.95" customHeight="1">
      <c r="B64" s="246"/>
      <c r="C64" s="69" t="str">
        <f>계약현황공개!F48</f>
        <v>중원기획</v>
      </c>
      <c r="D64" s="70" t="s">
        <v>217</v>
      </c>
      <c r="E64" s="250" t="str">
        <f>계약현황공개!F49</f>
        <v>경기도 성남시 중원구 제일로 45, 1층(성남동)</v>
      </c>
      <c r="F64" s="251"/>
      <c r="G64" s="252"/>
    </row>
    <row r="65" spans="2:12" ht="24.95" customHeight="1">
      <c r="B65" s="62" t="s">
        <v>27</v>
      </c>
      <c r="C65" s="253" t="s">
        <v>70</v>
      </c>
      <c r="D65" s="254"/>
      <c r="E65" s="254"/>
      <c r="F65" s="254"/>
      <c r="G65" s="255"/>
    </row>
    <row r="66" spans="2:12" ht="24.95" customHeight="1">
      <c r="B66" s="62" t="s">
        <v>26</v>
      </c>
      <c r="C66" s="256" t="s">
        <v>133</v>
      </c>
      <c r="D66" s="257"/>
      <c r="E66" s="257"/>
      <c r="F66" s="257"/>
      <c r="G66" s="258"/>
    </row>
    <row r="67" spans="2:12" ht="24.95" customHeight="1" thickBot="1">
      <c r="B67" s="63" t="s">
        <v>21</v>
      </c>
      <c r="C67" s="259" t="s">
        <v>132</v>
      </c>
      <c r="D67" s="260"/>
      <c r="E67" s="260"/>
      <c r="F67" s="260"/>
      <c r="G67" s="261"/>
    </row>
    <row r="69" spans="2:12" ht="24.95" customHeight="1">
      <c r="B69" s="59" t="s">
        <v>14</v>
      </c>
      <c r="C69" s="262" t="str">
        <f>계약현황공개!D51</f>
        <v>썸썸스페이스 청년창업팀 이동판매자동차 임차</v>
      </c>
      <c r="D69" s="263"/>
      <c r="E69" s="263"/>
      <c r="F69" s="263"/>
      <c r="G69" s="264"/>
    </row>
    <row r="70" spans="2:12" ht="24.95" customHeight="1">
      <c r="B70" s="265" t="s">
        <v>22</v>
      </c>
      <c r="C70" s="268" t="s">
        <v>15</v>
      </c>
      <c r="D70" s="268" t="s">
        <v>55</v>
      </c>
      <c r="E70" s="60" t="s">
        <v>23</v>
      </c>
      <c r="F70" s="60" t="s">
        <v>16</v>
      </c>
      <c r="G70" s="61" t="s">
        <v>71</v>
      </c>
    </row>
    <row r="71" spans="2:12" ht="24.95" customHeight="1">
      <c r="B71" s="266"/>
      <c r="C71" s="269"/>
      <c r="D71" s="269"/>
      <c r="E71" s="60" t="s">
        <v>24</v>
      </c>
      <c r="F71" s="60" t="s">
        <v>17</v>
      </c>
      <c r="G71" s="61" t="s">
        <v>25</v>
      </c>
    </row>
    <row r="72" spans="2:12" ht="24.95" customHeight="1">
      <c r="B72" s="266"/>
      <c r="C72" s="270" t="str">
        <f>계약현황공개!D54</f>
        <v>2025.09.15.</v>
      </c>
      <c r="D72" s="272" t="str">
        <f>계약현황공개!F54</f>
        <v>2025.09.20.</v>
      </c>
      <c r="E72" s="274">
        <f>계약현황공개!D52</f>
        <v>980000</v>
      </c>
      <c r="F72" s="274">
        <f>계약현황공개!F52</f>
        <v>900000</v>
      </c>
      <c r="G72" s="276">
        <f>F72/E72</f>
        <v>0.91836734693877553</v>
      </c>
    </row>
    <row r="73" spans="2:12" ht="24.95" customHeight="1">
      <c r="B73" s="267"/>
      <c r="C73" s="271"/>
      <c r="D73" s="273"/>
      <c r="E73" s="275"/>
      <c r="F73" s="275"/>
      <c r="G73" s="277"/>
      <c r="L73" t="s">
        <v>95</v>
      </c>
    </row>
    <row r="74" spans="2:12" ht="24.95" customHeight="1">
      <c r="B74" s="245" t="s">
        <v>18</v>
      </c>
      <c r="C74" s="68" t="s">
        <v>19</v>
      </c>
      <c r="D74" s="68" t="s">
        <v>28</v>
      </c>
      <c r="E74" s="247" t="s">
        <v>20</v>
      </c>
      <c r="F74" s="248"/>
      <c r="G74" s="249"/>
    </row>
    <row r="75" spans="2:12" ht="24.95" customHeight="1">
      <c r="B75" s="246"/>
      <c r="C75" s="69" t="str">
        <f>계약현황공개!F56</f>
        <v>소아브 카페</v>
      </c>
      <c r="D75" s="70" t="s">
        <v>218</v>
      </c>
      <c r="E75" s="250" t="str">
        <f>계약현황공개!F57</f>
        <v>서울특별시 구로구 경인로15길 34(오류동)</v>
      </c>
      <c r="F75" s="251"/>
      <c r="G75" s="252"/>
    </row>
    <row r="76" spans="2:12" ht="24.95" customHeight="1">
      <c r="B76" s="62" t="s">
        <v>27</v>
      </c>
      <c r="C76" s="253" t="s">
        <v>70</v>
      </c>
      <c r="D76" s="254"/>
      <c r="E76" s="254"/>
      <c r="F76" s="254"/>
      <c r="G76" s="255"/>
    </row>
    <row r="77" spans="2:12" ht="24.95" customHeight="1">
      <c r="B77" s="62" t="s">
        <v>26</v>
      </c>
      <c r="C77" s="256" t="s">
        <v>133</v>
      </c>
      <c r="D77" s="257"/>
      <c r="E77" s="257"/>
      <c r="F77" s="257"/>
      <c r="G77" s="258"/>
    </row>
    <row r="78" spans="2:12" ht="24.95" customHeight="1" thickBot="1">
      <c r="B78" s="63" t="s">
        <v>21</v>
      </c>
      <c r="C78" s="259" t="s">
        <v>132</v>
      </c>
      <c r="D78" s="260"/>
      <c r="E78" s="260"/>
      <c r="F78" s="260"/>
      <c r="G78" s="261"/>
    </row>
    <row r="79" spans="2:12" ht="14.25" thickBot="1"/>
    <row r="80" spans="2:12" ht="24.95" customHeight="1">
      <c r="B80" s="59" t="s">
        <v>14</v>
      </c>
      <c r="C80" s="262" t="str">
        <f>계약현황공개!D59</f>
        <v>실내외 테이블 및 의자세트 구입</v>
      </c>
      <c r="D80" s="263"/>
      <c r="E80" s="263"/>
      <c r="F80" s="263"/>
      <c r="G80" s="264"/>
    </row>
    <row r="81" spans="2:12" ht="24.95" customHeight="1">
      <c r="B81" s="265" t="s">
        <v>22</v>
      </c>
      <c r="C81" s="268" t="s">
        <v>15</v>
      </c>
      <c r="D81" s="268" t="s">
        <v>55</v>
      </c>
      <c r="E81" s="60" t="s">
        <v>23</v>
      </c>
      <c r="F81" s="60" t="s">
        <v>16</v>
      </c>
      <c r="G81" s="61" t="s">
        <v>71</v>
      </c>
    </row>
    <row r="82" spans="2:12" ht="24.95" customHeight="1">
      <c r="B82" s="266"/>
      <c r="C82" s="269"/>
      <c r="D82" s="269"/>
      <c r="E82" s="60" t="s">
        <v>24</v>
      </c>
      <c r="F82" s="60" t="s">
        <v>17</v>
      </c>
      <c r="G82" s="61" t="s">
        <v>25</v>
      </c>
    </row>
    <row r="83" spans="2:12" ht="24.95" customHeight="1">
      <c r="B83" s="266"/>
      <c r="C83" s="270" t="str">
        <f>계약현황공개!D62</f>
        <v>2025.09.18.</v>
      </c>
      <c r="D83" s="272" t="str">
        <f>계약현황공개!F62</f>
        <v>2025.09.18.~2025.09.22.</v>
      </c>
      <c r="E83" s="274">
        <f>계약현황공개!D60</f>
        <v>5000000</v>
      </c>
      <c r="F83" s="274">
        <f>계약현황공개!F60</f>
        <v>4950000</v>
      </c>
      <c r="G83" s="276">
        <f>F83/E83</f>
        <v>0.99</v>
      </c>
    </row>
    <row r="84" spans="2:12" ht="24.95" customHeight="1">
      <c r="B84" s="267"/>
      <c r="C84" s="271"/>
      <c r="D84" s="273"/>
      <c r="E84" s="275"/>
      <c r="F84" s="275"/>
      <c r="G84" s="277"/>
      <c r="L84" t="s">
        <v>95</v>
      </c>
    </row>
    <row r="85" spans="2:12" ht="24.95" customHeight="1">
      <c r="B85" s="245" t="s">
        <v>18</v>
      </c>
      <c r="C85" s="68" t="s">
        <v>19</v>
      </c>
      <c r="D85" s="68" t="s">
        <v>28</v>
      </c>
      <c r="E85" s="247" t="s">
        <v>20</v>
      </c>
      <c r="F85" s="248"/>
      <c r="G85" s="249"/>
    </row>
    <row r="86" spans="2:12" ht="24.95" customHeight="1">
      <c r="B86" s="246"/>
      <c r="C86" s="69" t="str">
        <f>계약현황공개!F64</f>
        <v>가구로드</v>
      </c>
      <c r="D86" s="70" t="s">
        <v>219</v>
      </c>
      <c r="E86" s="250" t="str">
        <f>계약현황공개!F65</f>
        <v>경기도 남양주시 진접읍 부마로106번길 70, 가, 나동1, 2층</v>
      </c>
      <c r="F86" s="251"/>
      <c r="G86" s="252"/>
    </row>
    <row r="87" spans="2:12" ht="24.95" customHeight="1">
      <c r="B87" s="62" t="s">
        <v>27</v>
      </c>
      <c r="C87" s="253" t="s">
        <v>70</v>
      </c>
      <c r="D87" s="254"/>
      <c r="E87" s="254"/>
      <c r="F87" s="254"/>
      <c r="G87" s="255"/>
    </row>
    <row r="88" spans="2:12" ht="24.95" customHeight="1">
      <c r="B88" s="62" t="s">
        <v>26</v>
      </c>
      <c r="C88" s="256" t="s">
        <v>133</v>
      </c>
      <c r="D88" s="257"/>
      <c r="E88" s="257"/>
      <c r="F88" s="257"/>
      <c r="G88" s="258"/>
    </row>
    <row r="89" spans="2:12" ht="24.95" customHeight="1" thickBot="1">
      <c r="B89" s="63" t="s">
        <v>21</v>
      </c>
      <c r="C89" s="259" t="s">
        <v>132</v>
      </c>
      <c r="D89" s="260"/>
      <c r="E89" s="260"/>
      <c r="F89" s="260"/>
      <c r="G89" s="261"/>
    </row>
    <row r="91" spans="2:12" ht="24.95" customHeight="1">
      <c r="B91" s="59" t="s">
        <v>14</v>
      </c>
      <c r="C91" s="262" t="str">
        <f>계약현황공개!D67</f>
        <v>2025. 자매결연도시 교류활동사업 영상 제작</v>
      </c>
      <c r="D91" s="263"/>
      <c r="E91" s="263"/>
      <c r="F91" s="263"/>
      <c r="G91" s="264"/>
    </row>
    <row r="92" spans="2:12" ht="24.95" customHeight="1">
      <c r="B92" s="265" t="s">
        <v>22</v>
      </c>
      <c r="C92" s="268" t="s">
        <v>15</v>
      </c>
      <c r="D92" s="268" t="s">
        <v>55</v>
      </c>
      <c r="E92" s="60" t="s">
        <v>23</v>
      </c>
      <c r="F92" s="60" t="s">
        <v>16</v>
      </c>
      <c r="G92" s="61" t="s">
        <v>71</v>
      </c>
    </row>
    <row r="93" spans="2:12" ht="24.95" customHeight="1">
      <c r="B93" s="266"/>
      <c r="C93" s="269"/>
      <c r="D93" s="269"/>
      <c r="E93" s="60" t="s">
        <v>24</v>
      </c>
      <c r="F93" s="60" t="s">
        <v>17</v>
      </c>
      <c r="G93" s="61" t="s">
        <v>25</v>
      </c>
    </row>
    <row r="94" spans="2:12" ht="24.95" customHeight="1">
      <c r="B94" s="266"/>
      <c r="C94" s="270" t="str">
        <f>계약현황공개!D70</f>
        <v>2025.09.22.</v>
      </c>
      <c r="D94" s="272" t="str">
        <f>계약현황공개!F70</f>
        <v>2025.09.22.~2025.09.30.</v>
      </c>
      <c r="E94" s="274">
        <f>계약현황공개!D68</f>
        <v>1500000</v>
      </c>
      <c r="F94" s="274">
        <f>계약현황공개!F68</f>
        <v>1450000</v>
      </c>
      <c r="G94" s="276">
        <f>F94/E94</f>
        <v>0.96666666666666667</v>
      </c>
    </row>
    <row r="95" spans="2:12" ht="24.95" customHeight="1">
      <c r="B95" s="267"/>
      <c r="C95" s="271"/>
      <c r="D95" s="273"/>
      <c r="E95" s="275"/>
      <c r="F95" s="275"/>
      <c r="G95" s="277"/>
      <c r="L95" t="s">
        <v>95</v>
      </c>
    </row>
    <row r="96" spans="2:12" ht="24.95" customHeight="1">
      <c r="B96" s="245" t="s">
        <v>18</v>
      </c>
      <c r="C96" s="68" t="s">
        <v>19</v>
      </c>
      <c r="D96" s="68" t="s">
        <v>28</v>
      </c>
      <c r="E96" s="247" t="s">
        <v>20</v>
      </c>
      <c r="F96" s="248"/>
      <c r="G96" s="249"/>
    </row>
    <row r="97" spans="2:12" ht="24.95" customHeight="1">
      <c r="B97" s="246"/>
      <c r="C97" s="69" t="str">
        <f>계약현황공개!F72</f>
        <v>필름번</v>
      </c>
      <c r="D97" s="70" t="s">
        <v>299</v>
      </c>
      <c r="E97" s="250" t="str">
        <f>계약현황공개!F73</f>
        <v>경기도 성남시 중원구 갈마치로 302, 바동 601-9호</v>
      </c>
      <c r="F97" s="251"/>
      <c r="G97" s="252"/>
    </row>
    <row r="98" spans="2:12" ht="24.95" customHeight="1">
      <c r="B98" s="62" t="s">
        <v>27</v>
      </c>
      <c r="C98" s="253" t="s">
        <v>70</v>
      </c>
      <c r="D98" s="254"/>
      <c r="E98" s="254"/>
      <c r="F98" s="254"/>
      <c r="G98" s="255"/>
    </row>
    <row r="99" spans="2:12" ht="24.95" customHeight="1">
      <c r="B99" s="62" t="s">
        <v>26</v>
      </c>
      <c r="C99" s="256" t="s">
        <v>133</v>
      </c>
      <c r="D99" s="257"/>
      <c r="E99" s="257"/>
      <c r="F99" s="257"/>
      <c r="G99" s="258"/>
    </row>
    <row r="100" spans="2:12" ht="24.95" customHeight="1" thickBot="1">
      <c r="B100" s="63" t="s">
        <v>21</v>
      </c>
      <c r="C100" s="259" t="s">
        <v>132</v>
      </c>
      <c r="D100" s="260"/>
      <c r="E100" s="260"/>
      <c r="F100" s="260"/>
      <c r="G100" s="261"/>
    </row>
    <row r="101" spans="2:12" ht="14.25" thickBot="1"/>
    <row r="102" spans="2:12" ht="24.95" customHeight="1">
      <c r="B102" s="59" t="s">
        <v>14</v>
      </c>
      <c r="C102" s="262" t="str">
        <f>계약현황공개!D75</f>
        <v>2025년 하반기 저수조(물탱크) 청소</v>
      </c>
      <c r="D102" s="263"/>
      <c r="E102" s="263"/>
      <c r="F102" s="263"/>
      <c r="G102" s="264"/>
    </row>
    <row r="103" spans="2:12" ht="24.95" customHeight="1">
      <c r="B103" s="265" t="s">
        <v>22</v>
      </c>
      <c r="C103" s="268" t="s">
        <v>15</v>
      </c>
      <c r="D103" s="268" t="s">
        <v>55</v>
      </c>
      <c r="E103" s="60" t="s">
        <v>23</v>
      </c>
      <c r="F103" s="60" t="s">
        <v>16</v>
      </c>
      <c r="G103" s="61" t="s">
        <v>71</v>
      </c>
    </row>
    <row r="104" spans="2:12" ht="24.95" customHeight="1">
      <c r="B104" s="266"/>
      <c r="C104" s="269"/>
      <c r="D104" s="269"/>
      <c r="E104" s="60" t="s">
        <v>24</v>
      </c>
      <c r="F104" s="60" t="s">
        <v>17</v>
      </c>
      <c r="G104" s="61" t="s">
        <v>25</v>
      </c>
    </row>
    <row r="105" spans="2:12" ht="24.95" customHeight="1">
      <c r="B105" s="266"/>
      <c r="C105" s="270" t="str">
        <f>계약현황공개!D78</f>
        <v>2025.09.29.</v>
      </c>
      <c r="D105" s="272" t="str">
        <f>계약현황공개!F78</f>
        <v>2025.10.12.~2025.10.15.</v>
      </c>
      <c r="E105" s="274">
        <f>계약현황공개!D76</f>
        <v>2107380</v>
      </c>
      <c r="F105" s="274">
        <f>계약현황공개!F76</f>
        <v>1898000</v>
      </c>
      <c r="G105" s="276">
        <f>F105/E105</f>
        <v>0.90064440205373497</v>
      </c>
    </row>
    <row r="106" spans="2:12" ht="24.95" customHeight="1">
      <c r="B106" s="267"/>
      <c r="C106" s="271"/>
      <c r="D106" s="273"/>
      <c r="E106" s="275"/>
      <c r="F106" s="275"/>
      <c r="G106" s="277"/>
      <c r="L106" t="s">
        <v>95</v>
      </c>
    </row>
    <row r="107" spans="2:12" ht="24.95" customHeight="1">
      <c r="B107" s="245" t="s">
        <v>18</v>
      </c>
      <c r="C107" s="68" t="s">
        <v>19</v>
      </c>
      <c r="D107" s="68" t="s">
        <v>28</v>
      </c>
      <c r="E107" s="247" t="s">
        <v>20</v>
      </c>
      <c r="F107" s="248"/>
      <c r="G107" s="249"/>
    </row>
    <row r="108" spans="2:12" ht="24.95" customHeight="1">
      <c r="B108" s="246"/>
      <c r="C108" s="69" t="str">
        <f>계약현황공개!F80</f>
        <v>㈜문일종합관리</v>
      </c>
      <c r="D108" s="70" t="s">
        <v>300</v>
      </c>
      <c r="E108" s="250" t="str">
        <f>계약현황공개!F81</f>
        <v>경기도 성남시 수정구 성남대로 1210번길 7(수진동)</v>
      </c>
      <c r="F108" s="251"/>
      <c r="G108" s="252"/>
    </row>
    <row r="109" spans="2:12" ht="24.95" customHeight="1">
      <c r="B109" s="62" t="s">
        <v>27</v>
      </c>
      <c r="C109" s="253" t="s">
        <v>70</v>
      </c>
      <c r="D109" s="254"/>
      <c r="E109" s="254"/>
      <c r="F109" s="254"/>
      <c r="G109" s="255"/>
    </row>
    <row r="110" spans="2:12" ht="24.95" customHeight="1">
      <c r="B110" s="62" t="s">
        <v>26</v>
      </c>
      <c r="C110" s="256" t="s">
        <v>133</v>
      </c>
      <c r="D110" s="257"/>
      <c r="E110" s="257"/>
      <c r="F110" s="257"/>
      <c r="G110" s="258"/>
    </row>
    <row r="111" spans="2:12" ht="24.95" customHeight="1" thickBot="1">
      <c r="B111" s="63" t="s">
        <v>21</v>
      </c>
      <c r="C111" s="259" t="s">
        <v>132</v>
      </c>
      <c r="D111" s="260"/>
      <c r="E111" s="260"/>
      <c r="F111" s="260"/>
      <c r="G111" s="261"/>
    </row>
    <row r="112" spans="2:12" ht="14.25" thickBot="1"/>
    <row r="113" spans="2:12" ht="24.95" customHeight="1">
      <c r="B113" s="59" t="s">
        <v>14</v>
      </c>
      <c r="C113" s="262" t="str">
        <f>계약현황공개!D83</f>
        <v>2025년 하반기 대기배출시설 측정</v>
      </c>
      <c r="D113" s="263"/>
      <c r="E113" s="263"/>
      <c r="F113" s="263"/>
      <c r="G113" s="264"/>
    </row>
    <row r="114" spans="2:12" ht="24.95" customHeight="1">
      <c r="B114" s="265" t="s">
        <v>22</v>
      </c>
      <c r="C114" s="268" t="s">
        <v>15</v>
      </c>
      <c r="D114" s="268" t="s">
        <v>55</v>
      </c>
      <c r="E114" s="60" t="s">
        <v>23</v>
      </c>
      <c r="F114" s="60" t="s">
        <v>16</v>
      </c>
      <c r="G114" s="61" t="s">
        <v>71</v>
      </c>
    </row>
    <row r="115" spans="2:12" ht="24.95" customHeight="1">
      <c r="B115" s="266"/>
      <c r="C115" s="269"/>
      <c r="D115" s="269"/>
      <c r="E115" s="60" t="s">
        <v>24</v>
      </c>
      <c r="F115" s="60" t="s">
        <v>17</v>
      </c>
      <c r="G115" s="61" t="s">
        <v>25</v>
      </c>
    </row>
    <row r="116" spans="2:12" ht="24.95" customHeight="1">
      <c r="B116" s="266"/>
      <c r="C116" s="270" t="str">
        <f>계약현황공개!D86</f>
        <v>2025.09.29.</v>
      </c>
      <c r="D116" s="272" t="str">
        <f>계약현황공개!F86</f>
        <v>2025.10.14.~2025.11.11.</v>
      </c>
      <c r="E116" s="274">
        <f>계약현황공개!D84</f>
        <v>4400000</v>
      </c>
      <c r="F116" s="274">
        <f>계약현황공개!F84</f>
        <v>3960000</v>
      </c>
      <c r="G116" s="276">
        <f>F116/E116</f>
        <v>0.9</v>
      </c>
    </row>
    <row r="117" spans="2:12" ht="24.95" customHeight="1">
      <c r="B117" s="267"/>
      <c r="C117" s="271"/>
      <c r="D117" s="273"/>
      <c r="E117" s="275"/>
      <c r="F117" s="275"/>
      <c r="G117" s="277"/>
      <c r="L117" t="s">
        <v>95</v>
      </c>
    </row>
    <row r="118" spans="2:12" ht="24.95" customHeight="1">
      <c r="B118" s="245" t="s">
        <v>18</v>
      </c>
      <c r="C118" s="68" t="s">
        <v>19</v>
      </c>
      <c r="D118" s="68" t="s">
        <v>28</v>
      </c>
      <c r="E118" s="247" t="s">
        <v>20</v>
      </c>
      <c r="F118" s="248"/>
      <c r="G118" s="249"/>
    </row>
    <row r="119" spans="2:12" ht="24.95" customHeight="1">
      <c r="B119" s="246"/>
      <c r="C119" s="69" t="str">
        <f>계약현황공개!F88</f>
        <v>㈜이푸른환경</v>
      </c>
      <c r="D119" s="70" t="s">
        <v>301</v>
      </c>
      <c r="E119" s="250" t="str">
        <f>계약현황공개!F89</f>
        <v>경기도 성남시 중원구 순환로 111</v>
      </c>
      <c r="F119" s="251"/>
      <c r="G119" s="252"/>
    </row>
    <row r="120" spans="2:12" ht="24.95" customHeight="1">
      <c r="B120" s="62" t="s">
        <v>27</v>
      </c>
      <c r="C120" s="253" t="s">
        <v>70</v>
      </c>
      <c r="D120" s="254"/>
      <c r="E120" s="254"/>
      <c r="F120" s="254"/>
      <c r="G120" s="255"/>
    </row>
    <row r="121" spans="2:12" ht="24.95" customHeight="1">
      <c r="B121" s="62" t="s">
        <v>26</v>
      </c>
      <c r="C121" s="256" t="s">
        <v>158</v>
      </c>
      <c r="D121" s="257"/>
      <c r="E121" s="257"/>
      <c r="F121" s="257"/>
      <c r="G121" s="258"/>
    </row>
    <row r="122" spans="2:12" ht="24.95" customHeight="1" thickBot="1">
      <c r="B122" s="63" t="s">
        <v>21</v>
      </c>
      <c r="C122" s="259" t="s">
        <v>132</v>
      </c>
      <c r="D122" s="260"/>
      <c r="E122" s="260"/>
      <c r="F122" s="260"/>
      <c r="G122" s="261"/>
    </row>
    <row r="123" spans="2:12" ht="14.25" thickBot="1"/>
    <row r="124" spans="2:12" ht="33.75" customHeight="1">
      <c r="B124" s="59" t="s">
        <v>14</v>
      </c>
      <c r="C124" s="262" t="str">
        <f>계약현황공개!D91</f>
        <v>2025. 「성남 스마트 미래도시」 운영물품 임차</v>
      </c>
      <c r="D124" s="263"/>
      <c r="E124" s="263"/>
      <c r="F124" s="263"/>
      <c r="G124" s="264"/>
    </row>
    <row r="125" spans="2:12" ht="25.5" customHeight="1">
      <c r="B125" s="265" t="s">
        <v>22</v>
      </c>
      <c r="C125" s="268" t="s">
        <v>15</v>
      </c>
      <c r="D125" s="268" t="s">
        <v>55</v>
      </c>
      <c r="E125" s="60" t="s">
        <v>23</v>
      </c>
      <c r="F125" s="60" t="s">
        <v>16</v>
      </c>
      <c r="G125" s="61" t="s">
        <v>71</v>
      </c>
    </row>
    <row r="126" spans="2:12" ht="25.5" customHeight="1">
      <c r="B126" s="266"/>
      <c r="C126" s="269"/>
      <c r="D126" s="269"/>
      <c r="E126" s="60" t="s">
        <v>24</v>
      </c>
      <c r="F126" s="60" t="s">
        <v>17</v>
      </c>
      <c r="G126" s="61" t="s">
        <v>25</v>
      </c>
    </row>
    <row r="127" spans="2:12" ht="25.5" customHeight="1">
      <c r="B127" s="266"/>
      <c r="C127" s="270" t="str">
        <f>계약현황공개!D94</f>
        <v>2025.09.30.</v>
      </c>
      <c r="D127" s="272" t="str">
        <f>계약현황공개!F94</f>
        <v>2025.09.30.~2025.12.31.</v>
      </c>
      <c r="E127" s="274">
        <f>계약현황공개!D92</f>
        <v>4800000</v>
      </c>
      <c r="F127" s="274">
        <f>계약현황공개!F92</f>
        <v>4500000</v>
      </c>
      <c r="G127" s="276">
        <f>F127/E127</f>
        <v>0.9375</v>
      </c>
    </row>
    <row r="128" spans="2:12" ht="25.5" customHeight="1">
      <c r="B128" s="267"/>
      <c r="C128" s="271"/>
      <c r="D128" s="273"/>
      <c r="E128" s="275"/>
      <c r="F128" s="275"/>
      <c r="G128" s="277"/>
      <c r="L128" t="s">
        <v>95</v>
      </c>
    </row>
    <row r="129" spans="2:12" ht="25.5" customHeight="1">
      <c r="B129" s="245" t="s">
        <v>18</v>
      </c>
      <c r="C129" s="68" t="s">
        <v>19</v>
      </c>
      <c r="D129" s="68" t="s">
        <v>28</v>
      </c>
      <c r="E129" s="247" t="s">
        <v>20</v>
      </c>
      <c r="F129" s="248"/>
      <c r="G129" s="249"/>
    </row>
    <row r="130" spans="2:12" ht="30" customHeight="1">
      <c r="B130" s="246"/>
      <c r="C130" s="69" t="str">
        <f>계약현황공개!F96</f>
        <v>주식회 메이크잇나우</v>
      </c>
      <c r="D130" s="70" t="s">
        <v>302</v>
      </c>
      <c r="E130" s="250" t="str">
        <f>계약현황공개!F97</f>
        <v>경기도 성남시 수정구 청계산로 686, 804호(고등동, 반도아이비비밸리)</v>
      </c>
      <c r="F130" s="251"/>
      <c r="G130" s="252"/>
    </row>
    <row r="131" spans="2:12" ht="30" customHeight="1">
      <c r="B131" s="62" t="s">
        <v>27</v>
      </c>
      <c r="C131" s="253" t="s">
        <v>70</v>
      </c>
      <c r="D131" s="254"/>
      <c r="E131" s="254"/>
      <c r="F131" s="254"/>
      <c r="G131" s="255"/>
    </row>
    <row r="132" spans="2:12" ht="30" customHeight="1">
      <c r="B132" s="62" t="s">
        <v>26</v>
      </c>
      <c r="C132" s="256" t="s">
        <v>133</v>
      </c>
      <c r="D132" s="257"/>
      <c r="E132" s="257"/>
      <c r="F132" s="257"/>
      <c r="G132" s="258"/>
    </row>
    <row r="133" spans="2:12" ht="25.5" customHeight="1" thickBot="1">
      <c r="B133" s="63" t="s">
        <v>21</v>
      </c>
      <c r="C133" s="242"/>
      <c r="D133" s="243"/>
      <c r="E133" s="243"/>
      <c r="F133" s="243"/>
      <c r="G133" s="244"/>
    </row>
    <row r="134" spans="2:12" ht="14.25" hidden="1" thickBot="1"/>
    <row r="135" spans="2:12" ht="33.75" hidden="1" customHeight="1">
      <c r="B135" s="59" t="s">
        <v>14</v>
      </c>
      <c r="C135" s="262" t="str">
        <f>계약현황공개!D99</f>
        <v>2025. 청소년동아리지원 아라 프로모션 영상 촬영</v>
      </c>
      <c r="D135" s="263"/>
      <c r="E135" s="263"/>
      <c r="F135" s="263"/>
      <c r="G135" s="264"/>
    </row>
    <row r="136" spans="2:12" ht="25.5" hidden="1" customHeight="1">
      <c r="B136" s="265" t="s">
        <v>22</v>
      </c>
      <c r="C136" s="268" t="s">
        <v>15</v>
      </c>
      <c r="D136" s="268" t="s">
        <v>55</v>
      </c>
      <c r="E136" s="60" t="s">
        <v>23</v>
      </c>
      <c r="F136" s="60" t="s">
        <v>16</v>
      </c>
      <c r="G136" s="61" t="s">
        <v>71</v>
      </c>
    </row>
    <row r="137" spans="2:12" ht="25.5" hidden="1" customHeight="1">
      <c r="B137" s="266"/>
      <c r="C137" s="269"/>
      <c r="D137" s="269"/>
      <c r="E137" s="60" t="s">
        <v>24</v>
      </c>
      <c r="F137" s="60" t="s">
        <v>17</v>
      </c>
      <c r="G137" s="61" t="s">
        <v>25</v>
      </c>
    </row>
    <row r="138" spans="2:12" ht="25.5" hidden="1" customHeight="1">
      <c r="B138" s="266"/>
      <c r="C138" s="270">
        <f>계약현황공개!D102</f>
        <v>0</v>
      </c>
      <c r="D138" s="272">
        <f>계약현황공개!F102</f>
        <v>0</v>
      </c>
      <c r="E138" s="274">
        <f>계약현황공개!D100</f>
        <v>0</v>
      </c>
      <c r="F138" s="274">
        <f>계약현황공개!F100</f>
        <v>0</v>
      </c>
      <c r="G138" s="276" t="e">
        <f>F138/E138</f>
        <v>#DIV/0!</v>
      </c>
    </row>
    <row r="139" spans="2:12" ht="25.5" hidden="1" customHeight="1">
      <c r="B139" s="267"/>
      <c r="C139" s="271"/>
      <c r="D139" s="273"/>
      <c r="E139" s="275"/>
      <c r="F139" s="275"/>
      <c r="G139" s="277"/>
      <c r="L139" t="s">
        <v>95</v>
      </c>
    </row>
    <row r="140" spans="2:12" ht="25.5" hidden="1" customHeight="1">
      <c r="B140" s="245" t="s">
        <v>18</v>
      </c>
      <c r="C140" s="68" t="s">
        <v>19</v>
      </c>
      <c r="D140" s="68" t="s">
        <v>28</v>
      </c>
      <c r="E140" s="247" t="s">
        <v>20</v>
      </c>
      <c r="F140" s="248"/>
      <c r="G140" s="249"/>
    </row>
    <row r="141" spans="2:12" ht="30" hidden="1" customHeight="1">
      <c r="B141" s="246"/>
      <c r="C141" s="69" t="str">
        <f>계약현황공개!F104</f>
        <v>포텐</v>
      </c>
      <c r="D141" s="70"/>
      <c r="E141" s="250" t="str">
        <f>계약현황공개!F105</f>
        <v>서울특별시 동대문구 청장산로11길 17, 203동 201호</v>
      </c>
      <c r="F141" s="251"/>
      <c r="G141" s="252"/>
    </row>
    <row r="142" spans="2:12" ht="30" hidden="1" customHeight="1">
      <c r="B142" s="62" t="s">
        <v>27</v>
      </c>
      <c r="C142" s="253" t="s">
        <v>70</v>
      </c>
      <c r="D142" s="254"/>
      <c r="E142" s="254"/>
      <c r="F142" s="254"/>
      <c r="G142" s="255"/>
    </row>
    <row r="143" spans="2:12" ht="30" hidden="1" customHeight="1">
      <c r="B143" s="62" t="s">
        <v>26</v>
      </c>
      <c r="C143" s="256" t="s">
        <v>133</v>
      </c>
      <c r="D143" s="257"/>
      <c r="E143" s="257"/>
      <c r="F143" s="257"/>
      <c r="G143" s="258"/>
    </row>
    <row r="144" spans="2:12" ht="25.5" hidden="1" customHeight="1" thickBot="1">
      <c r="B144" s="63" t="s">
        <v>21</v>
      </c>
      <c r="C144" s="259" t="s">
        <v>132</v>
      </c>
      <c r="D144" s="260"/>
      <c r="E144" s="260"/>
      <c r="F144" s="260"/>
      <c r="G144" s="261"/>
    </row>
    <row r="145" spans="2:12" ht="14.25" hidden="1" thickBot="1"/>
    <row r="146" spans="2:12" ht="33.75" hidden="1" customHeight="1">
      <c r="B146" s="59" t="s">
        <v>14</v>
      </c>
      <c r="C146" s="262">
        <f>계약현황공개!D107</f>
        <v>0</v>
      </c>
      <c r="D146" s="263"/>
      <c r="E146" s="263"/>
      <c r="F146" s="263"/>
      <c r="G146" s="264"/>
    </row>
    <row r="147" spans="2:12" ht="25.5" hidden="1" customHeight="1">
      <c r="B147" s="265" t="s">
        <v>22</v>
      </c>
      <c r="C147" s="268" t="s">
        <v>15</v>
      </c>
      <c r="D147" s="268" t="s">
        <v>55</v>
      </c>
      <c r="E147" s="60" t="s">
        <v>23</v>
      </c>
      <c r="F147" s="60" t="s">
        <v>16</v>
      </c>
      <c r="G147" s="61" t="s">
        <v>71</v>
      </c>
    </row>
    <row r="148" spans="2:12" ht="25.5" hidden="1" customHeight="1">
      <c r="B148" s="266"/>
      <c r="C148" s="269"/>
      <c r="D148" s="269"/>
      <c r="E148" s="60" t="s">
        <v>24</v>
      </c>
      <c r="F148" s="60" t="s">
        <v>17</v>
      </c>
      <c r="G148" s="61" t="s">
        <v>25</v>
      </c>
    </row>
    <row r="149" spans="2:12" ht="25.5" hidden="1" customHeight="1">
      <c r="B149" s="266"/>
      <c r="C149" s="270">
        <f>계약현황공개!D110</f>
        <v>0</v>
      </c>
      <c r="D149" s="272">
        <f>계약현황공개!F110</f>
        <v>0</v>
      </c>
      <c r="E149" s="274">
        <f>계약현황공개!D108</f>
        <v>0</v>
      </c>
      <c r="F149" s="274">
        <f>계약현황공개!F108</f>
        <v>0</v>
      </c>
      <c r="G149" s="276" t="e">
        <f>F149/E149</f>
        <v>#DIV/0!</v>
      </c>
    </row>
    <row r="150" spans="2:12" ht="25.5" hidden="1" customHeight="1">
      <c r="B150" s="267"/>
      <c r="C150" s="271"/>
      <c r="D150" s="273"/>
      <c r="E150" s="275"/>
      <c r="F150" s="275"/>
      <c r="G150" s="277"/>
      <c r="L150" t="s">
        <v>95</v>
      </c>
    </row>
    <row r="151" spans="2:12" ht="25.5" hidden="1" customHeight="1">
      <c r="B151" s="245" t="s">
        <v>18</v>
      </c>
      <c r="C151" s="68" t="s">
        <v>19</v>
      </c>
      <c r="D151" s="68" t="s">
        <v>28</v>
      </c>
      <c r="E151" s="247" t="s">
        <v>20</v>
      </c>
      <c r="F151" s="248"/>
      <c r="G151" s="249"/>
    </row>
    <row r="152" spans="2:12" ht="30" hidden="1" customHeight="1">
      <c r="B152" s="246"/>
      <c r="C152" s="69">
        <f>계약현황공개!F112</f>
        <v>0</v>
      </c>
      <c r="D152" s="70"/>
      <c r="E152" s="250">
        <f>계약현황공개!F113</f>
        <v>0</v>
      </c>
      <c r="F152" s="251"/>
      <c r="G152" s="252"/>
    </row>
    <row r="153" spans="2:12" ht="30" hidden="1" customHeight="1">
      <c r="B153" s="62" t="s">
        <v>27</v>
      </c>
      <c r="C153" s="253" t="s">
        <v>70</v>
      </c>
      <c r="D153" s="254"/>
      <c r="E153" s="254"/>
      <c r="F153" s="254"/>
      <c r="G153" s="255"/>
    </row>
    <row r="154" spans="2:12" ht="30" hidden="1" customHeight="1">
      <c r="B154" s="62" t="s">
        <v>26</v>
      </c>
      <c r="C154" s="256" t="s">
        <v>133</v>
      </c>
      <c r="D154" s="257"/>
      <c r="E154" s="257"/>
      <c r="F154" s="257"/>
      <c r="G154" s="258"/>
    </row>
    <row r="155" spans="2:12" ht="25.5" hidden="1" customHeight="1" thickBot="1">
      <c r="B155" s="63" t="s">
        <v>21</v>
      </c>
      <c r="C155" s="259" t="s">
        <v>132</v>
      </c>
      <c r="D155" s="260"/>
      <c r="E155" s="260"/>
      <c r="F155" s="260"/>
      <c r="G155" s="261"/>
    </row>
    <row r="156" spans="2:12" ht="14.25" hidden="1" thickBot="1"/>
    <row r="157" spans="2:12" ht="33.75" hidden="1" customHeight="1">
      <c r="B157" s="59" t="s">
        <v>14</v>
      </c>
      <c r="C157" s="262">
        <f>계약현황공개!D115</f>
        <v>0</v>
      </c>
      <c r="D157" s="263"/>
      <c r="E157" s="263"/>
      <c r="F157" s="263"/>
      <c r="G157" s="264"/>
    </row>
    <row r="158" spans="2:12" ht="25.5" hidden="1" customHeight="1">
      <c r="B158" s="265" t="s">
        <v>22</v>
      </c>
      <c r="C158" s="268" t="s">
        <v>15</v>
      </c>
      <c r="D158" s="268" t="s">
        <v>55</v>
      </c>
      <c r="E158" s="60" t="s">
        <v>23</v>
      </c>
      <c r="F158" s="60" t="s">
        <v>16</v>
      </c>
      <c r="G158" s="61" t="s">
        <v>71</v>
      </c>
    </row>
    <row r="159" spans="2:12" ht="25.5" hidden="1" customHeight="1">
      <c r="B159" s="266"/>
      <c r="C159" s="269"/>
      <c r="D159" s="269"/>
      <c r="E159" s="60" t="s">
        <v>24</v>
      </c>
      <c r="F159" s="60" t="s">
        <v>17</v>
      </c>
      <c r="G159" s="61" t="s">
        <v>25</v>
      </c>
    </row>
    <row r="160" spans="2:12" ht="25.5" hidden="1" customHeight="1">
      <c r="B160" s="266"/>
      <c r="C160" s="270">
        <f>계약현황공개!D118</f>
        <v>0</v>
      </c>
      <c r="D160" s="272">
        <f>계약현황공개!F118</f>
        <v>0</v>
      </c>
      <c r="E160" s="274">
        <f>계약현황공개!D116</f>
        <v>0</v>
      </c>
      <c r="F160" s="274">
        <f>계약현황공개!F116</f>
        <v>0</v>
      </c>
      <c r="G160" s="276" t="e">
        <f>F160/E160</f>
        <v>#DIV/0!</v>
      </c>
    </row>
    <row r="161" spans="2:12" ht="25.5" hidden="1" customHeight="1">
      <c r="B161" s="267"/>
      <c r="C161" s="271"/>
      <c r="D161" s="273"/>
      <c r="E161" s="275"/>
      <c r="F161" s="275"/>
      <c r="G161" s="277"/>
      <c r="L161" t="s">
        <v>95</v>
      </c>
    </row>
    <row r="162" spans="2:12" ht="25.5" hidden="1" customHeight="1">
      <c r="B162" s="245" t="s">
        <v>18</v>
      </c>
      <c r="C162" s="68" t="s">
        <v>19</v>
      </c>
      <c r="D162" s="68" t="s">
        <v>28</v>
      </c>
      <c r="E162" s="247" t="s">
        <v>20</v>
      </c>
      <c r="F162" s="248"/>
      <c r="G162" s="249"/>
    </row>
    <row r="163" spans="2:12" ht="30" hidden="1" customHeight="1">
      <c r="B163" s="246"/>
      <c r="C163" s="69">
        <f>계약현황공개!F120</f>
        <v>0</v>
      </c>
      <c r="D163" s="70"/>
      <c r="E163" s="250">
        <f>계약현황공개!F121</f>
        <v>0</v>
      </c>
      <c r="F163" s="251"/>
      <c r="G163" s="252"/>
    </row>
    <row r="164" spans="2:12" ht="30" hidden="1" customHeight="1">
      <c r="B164" s="62" t="s">
        <v>27</v>
      </c>
      <c r="C164" s="253" t="s">
        <v>70</v>
      </c>
      <c r="D164" s="254"/>
      <c r="E164" s="254"/>
      <c r="F164" s="254"/>
      <c r="G164" s="255"/>
    </row>
    <row r="165" spans="2:12" ht="30" hidden="1" customHeight="1">
      <c r="B165" s="62" t="s">
        <v>26</v>
      </c>
      <c r="C165" s="256" t="s">
        <v>158</v>
      </c>
      <c r="D165" s="257"/>
      <c r="E165" s="257"/>
      <c r="F165" s="257"/>
      <c r="G165" s="258"/>
    </row>
    <row r="166" spans="2:12" ht="25.5" hidden="1" customHeight="1" thickBot="1">
      <c r="B166" s="63" t="s">
        <v>21</v>
      </c>
      <c r="C166" s="259" t="s">
        <v>132</v>
      </c>
      <c r="D166" s="260"/>
      <c r="E166" s="260"/>
      <c r="F166" s="260"/>
      <c r="G166" s="261"/>
    </row>
    <row r="167" spans="2:12" ht="14.25" hidden="1" thickBot="1"/>
    <row r="168" spans="2:12" ht="33.75" hidden="1" customHeight="1">
      <c r="B168" s="59" t="s">
        <v>14</v>
      </c>
      <c r="C168" s="262">
        <f>계약현황공개!D123</f>
        <v>0</v>
      </c>
      <c r="D168" s="263"/>
      <c r="E168" s="263"/>
      <c r="F168" s="263"/>
      <c r="G168" s="264"/>
    </row>
    <row r="169" spans="2:12" ht="25.5" hidden="1" customHeight="1">
      <c r="B169" s="265" t="s">
        <v>22</v>
      </c>
      <c r="C169" s="268" t="s">
        <v>15</v>
      </c>
      <c r="D169" s="268" t="s">
        <v>55</v>
      </c>
      <c r="E169" s="60" t="s">
        <v>23</v>
      </c>
      <c r="F169" s="60" t="s">
        <v>16</v>
      </c>
      <c r="G169" s="61" t="s">
        <v>71</v>
      </c>
    </row>
    <row r="170" spans="2:12" ht="25.5" hidden="1" customHeight="1">
      <c r="B170" s="266"/>
      <c r="C170" s="269"/>
      <c r="D170" s="269"/>
      <c r="E170" s="60" t="s">
        <v>24</v>
      </c>
      <c r="F170" s="60" t="s">
        <v>17</v>
      </c>
      <c r="G170" s="61" t="s">
        <v>25</v>
      </c>
    </row>
    <row r="171" spans="2:12" ht="25.5" hidden="1" customHeight="1">
      <c r="B171" s="266"/>
      <c r="C171" s="270">
        <f>계약현황공개!D126</f>
        <v>0</v>
      </c>
      <c r="D171" s="272">
        <f>계약현황공개!F126</f>
        <v>0</v>
      </c>
      <c r="E171" s="274">
        <f>계약현황공개!D124</f>
        <v>0</v>
      </c>
      <c r="F171" s="274">
        <f>계약현황공개!F124</f>
        <v>0</v>
      </c>
      <c r="G171" s="276" t="e">
        <f>F171/E171</f>
        <v>#DIV/0!</v>
      </c>
    </row>
    <row r="172" spans="2:12" ht="25.5" hidden="1" customHeight="1">
      <c r="B172" s="267"/>
      <c r="C172" s="271"/>
      <c r="D172" s="273"/>
      <c r="E172" s="275"/>
      <c r="F172" s="275"/>
      <c r="G172" s="277"/>
      <c r="L172" t="s">
        <v>95</v>
      </c>
    </row>
    <row r="173" spans="2:12" ht="25.5" hidden="1" customHeight="1">
      <c r="B173" s="245" t="s">
        <v>18</v>
      </c>
      <c r="C173" s="68" t="s">
        <v>19</v>
      </c>
      <c r="D173" s="68" t="s">
        <v>28</v>
      </c>
      <c r="E173" s="247" t="s">
        <v>20</v>
      </c>
      <c r="F173" s="248"/>
      <c r="G173" s="249"/>
    </row>
    <row r="174" spans="2:12" ht="30" hidden="1" customHeight="1">
      <c r="B174" s="246"/>
      <c r="C174" s="69">
        <f>계약현황공개!F128</f>
        <v>0</v>
      </c>
      <c r="D174" s="70"/>
      <c r="E174" s="250">
        <f>계약현황공개!F129</f>
        <v>0</v>
      </c>
      <c r="F174" s="251"/>
      <c r="G174" s="252"/>
    </row>
    <row r="175" spans="2:12" ht="30" hidden="1" customHeight="1">
      <c r="B175" s="62" t="s">
        <v>27</v>
      </c>
      <c r="C175" s="253" t="s">
        <v>70</v>
      </c>
      <c r="D175" s="254"/>
      <c r="E175" s="254"/>
      <c r="F175" s="254"/>
      <c r="G175" s="255"/>
    </row>
    <row r="176" spans="2:12" ht="30" hidden="1" customHeight="1">
      <c r="B176" s="62" t="s">
        <v>26</v>
      </c>
      <c r="C176" s="256" t="s">
        <v>133</v>
      </c>
      <c r="D176" s="257"/>
      <c r="E176" s="257"/>
      <c r="F176" s="257"/>
      <c r="G176" s="258"/>
    </row>
    <row r="177" spans="2:7" ht="25.5" hidden="1" customHeight="1" thickBot="1">
      <c r="B177" s="63" t="s">
        <v>21</v>
      </c>
      <c r="C177" s="259" t="s">
        <v>132</v>
      </c>
      <c r="D177" s="260"/>
      <c r="E177" s="260"/>
      <c r="F177" s="260"/>
      <c r="G177" s="261"/>
    </row>
  </sheetData>
  <mergeCells count="241"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E149:E150"/>
    <mergeCell ref="F149:F150"/>
    <mergeCell ref="G149:G150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C133:G133"/>
    <mergeCell ref="B129:B130"/>
    <mergeCell ref="E129:G129"/>
    <mergeCell ref="E130:G130"/>
    <mergeCell ref="C131:G131"/>
    <mergeCell ref="C132:G132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sn7299317</cp:lastModifiedBy>
  <cp:lastPrinted>2025-03-11T00:11:08Z</cp:lastPrinted>
  <dcterms:created xsi:type="dcterms:W3CDTF">2014-01-20T06:24:27Z</dcterms:created>
  <dcterms:modified xsi:type="dcterms:W3CDTF">2025-10-14T12:48:44Z</dcterms:modified>
</cp:coreProperties>
</file>